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1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Temp\OICE_16_974FA576_32C1D314_213A\"/>
    </mc:Choice>
  </mc:AlternateContent>
  <bookViews>
    <workbookView xWindow="360" yWindow="390" windowWidth="14940" windowHeight="9030" xr2:uid="{00000000-000D-0000-FFFF-FFFF00000000}"/>
  </bookViews>
  <sheets>
    <sheet name="Reporte de Formatos" sheetId="1" r:id="rId1"/>
    <sheet name="Tabla 214264" sheetId="2" r:id="rId2"/>
  </sheets>
  <externalReferences>
    <externalReference r:id="rId3"/>
    <externalReference r:id="rId4"/>
    <externalReference r:id="rId5"/>
    <externalReference r:id="rId6"/>
  </externalReferences>
  <calcPr calcId="171026"/>
</workbook>
</file>

<file path=xl/calcChain.xml><?xml version="1.0" encoding="utf-8"?>
<calcChain xmlns="http://schemas.openxmlformats.org/spreadsheetml/2006/main">
  <c r="E6" i="2" l="1"/>
  <c r="F34" i="2"/>
  <c r="F33" i="2"/>
  <c r="F32" i="2"/>
  <c r="E35" i="2"/>
  <c r="F35" i="2"/>
  <c r="E29" i="2"/>
  <c r="F31" i="2"/>
  <c r="F30" i="2"/>
  <c r="F29" i="2"/>
  <c r="F28" i="2"/>
  <c r="E31" i="2"/>
  <c r="E30" i="2"/>
  <c r="E28" i="2"/>
  <c r="F23" i="2"/>
  <c r="F22" i="2"/>
  <c r="F21" i="2"/>
  <c r="F20" i="2"/>
  <c r="E23" i="2"/>
  <c r="E22" i="2"/>
  <c r="E21" i="2"/>
  <c r="E20" i="2"/>
  <c r="F18" i="2"/>
  <c r="F17" i="2"/>
  <c r="F16" i="2"/>
  <c r="E19" i="2"/>
  <c r="F19" i="2"/>
  <c r="F9" i="2"/>
  <c r="F11" i="2"/>
  <c r="F10" i="2"/>
  <c r="F8" i="2"/>
  <c r="E11" i="2"/>
  <c r="E10" i="2"/>
  <c r="E9" i="2"/>
  <c r="E8" i="2"/>
  <c r="E5" i="2"/>
  <c r="F7" i="2"/>
  <c r="F6" i="2"/>
  <c r="F5" i="2"/>
  <c r="F4" i="2"/>
  <c r="E7" i="2"/>
  <c r="E4" i="2"/>
</calcChain>
</file>

<file path=xl/sharedStrings.xml><?xml version="1.0" encoding="utf-8"?>
<sst xmlns="http://schemas.openxmlformats.org/spreadsheetml/2006/main" count="154" uniqueCount="63">
  <si>
    <t>34917</t>
  </si>
  <si>
    <t>TITULO</t>
  </si>
  <si>
    <t>NOMBRE CORTO</t>
  </si>
  <si>
    <t>DESCRIPCION</t>
  </si>
  <si>
    <t>F21b_LTAIPEC_Art_74_Fr_XXI</t>
  </si>
  <si>
    <t>F21b_LTAIPEC_Art_74_FrXXI</t>
  </si>
  <si>
    <t>Información financiera (informes trimestrales de gasto)</t>
  </si>
  <si>
    <t>1</t>
  </si>
  <si>
    <t>10</t>
  </si>
  <si>
    <t>7</t>
  </si>
  <si>
    <t>4</t>
  </si>
  <si>
    <t>12</t>
  </si>
  <si>
    <t>13</t>
  </si>
  <si>
    <t>14</t>
  </si>
  <si>
    <t>214262</t>
  </si>
  <si>
    <t>214258</t>
  </si>
  <si>
    <t>214264</t>
  </si>
  <si>
    <t>214263</t>
  </si>
  <si>
    <t>214260</t>
  </si>
  <si>
    <t>214259</t>
  </si>
  <si>
    <t>214265</t>
  </si>
  <si>
    <t>214266</t>
  </si>
  <si>
    <t>214261</t>
  </si>
  <si>
    <t>Tabla Campos</t>
  </si>
  <si>
    <t>Ejercicio</t>
  </si>
  <si>
    <t>Periodo que se informa</t>
  </si>
  <si>
    <t>Capítulos del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</si>
  <si>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</si>
  <si>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</si>
  <si>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</si>
  <si>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</si>
  <si>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</si>
  <si>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</si>
  <si>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01/01/2015 AL 31/03/2015</t>
  </si>
  <si>
    <t>DEPARTAMENTO DE CONTABILIDAD</t>
  </si>
  <si>
    <t>01/04/2015 AL 30/06/2015</t>
  </si>
  <si>
    <t>01/07/2015 AL 30/09/2015</t>
  </si>
  <si>
    <t>01/10/2015 AL 31/12/2015</t>
  </si>
  <si>
    <t>01/01/2016 AL 31/03/2016</t>
  </si>
  <si>
    <t>01/04/2016 AL 30/06/2016</t>
  </si>
  <si>
    <t>01/07/2016 AL 30/09/2016</t>
  </si>
  <si>
    <t>01/10/2016 AL 31/12/2016</t>
  </si>
  <si>
    <t>01/01/2017 AL 31/03/2017</t>
  </si>
  <si>
    <t>01/04/2017 AL 30/06/2017</t>
  </si>
  <si>
    <t>2</t>
  </si>
  <si>
    <t>6</t>
  </si>
  <si>
    <t>23694</t>
  </si>
  <si>
    <t>23695</t>
  </si>
  <si>
    <t>23696</t>
  </si>
  <si>
    <t>23697</t>
  </si>
  <si>
    <t>23698</t>
  </si>
  <si>
    <t>23699</t>
  </si>
  <si>
    <t>ID</t>
  </si>
  <si>
    <t>Clave capítulo de gasto</t>
  </si>
  <si>
    <t>Objeto del capítulo</t>
  </si>
  <si>
    <t>Denominación capítulo</t>
  </si>
  <si>
    <t>Presupuesto por capítulo de gasto</t>
  </si>
  <si>
    <t>Presupuesto pendiente de pago</t>
  </si>
  <si>
    <t>Presupuesto reintegrado a la tesorería</t>
  </si>
  <si>
    <t>SERVICIOS PERSONALES</t>
  </si>
  <si>
    <t>MATERIALES Y SUMINISTROS</t>
  </si>
  <si>
    <t>SERVICIOS GENERALES</t>
  </si>
  <si>
    <t>BIENES MUEBLES E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</si>
</sst>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-* #,##0.00_-;\-* #,##0.00_-;_-* &quot;-&quot;??_-;_-@_-"/>
  </numFmts>
  <fonts count="5">
    <font>
      <sz val="10"/>
      <name val="Arial"/>
    </font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 applyProtection="1"/>
    <xf numFmtId="0" fontId="3" fillId="3" borderId="1" xfId="0" applyFont="1" applyFill="1" applyBorder="1"/>
    <xf numFmtId="14" fontId="0" fillId="0" borderId="0" xfId="0" applyNumberFormat="1" applyProtection="1"/>
    <xf numFmtId="0" fontId="4" fillId="0" borderId="0" xfId="0" applyFont="1" applyProtection="1"/>
    <xf numFmtId="0" fontId="4" fillId="0" borderId="0" xfId="0" applyFont="1" applyFill="1" applyBorder="1" applyProtection="1"/>
    <xf numFmtId="14" fontId="4" fillId="0" borderId="0" xfId="0" applyNumberFormat="1" applyFont="1" applyProtection="1"/>
    <xf numFmtId="164" fontId="0" fillId="0" borderId="0" xfId="1" applyNumberFormat="1" applyFont="1" applyProtection="1"/>
    <xf numFmtId="0" fontId="2" fillId="2" borderId="1" xfId="0" applyFont="1" applyFill="1" applyBorder="1" applyAlignment="1">
      <alignment horizontal="center"/>
    </xf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0" fillId="0" borderId="0" xfId="0" applyAlignment="1" applyProtection="1"/>
    <xf numFmtId="0" fontId="2" fillId="2" borderId="1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huchin\Desktop\EDOS%20FIN%20ARMON%201ER%20TRIM%202015\INFORMACION%20PRESUPUESTARIA%20MARZO%202015\PresupdeEgresos20151ertri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huchin\Desktop\EDOS%20FIN%202o%20TRIM%202015\INFORMACION%20PRESUPUESTARIA%202%20TRIM%202015\PresupdeEgresos20152otri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huchin\Desktop\edos%20fin%20marzo2016\INFORMACION%20PRESUPUESTARIA\PresupdeEgresos20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huchin\Desktop\EDOS%20FIN%20SEPT2016\INFORMACION%20PRESUPUESTARIA%203trim2016\PresupdeEgresos20163erTr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_Analitico_Clasif_Admtva"/>
      <sheetName val="Edo_Analitico_ClasiEcon_TipoGto"/>
      <sheetName val="Edo_Analítico_Pres_Egre_CapGto"/>
      <sheetName val="Edo_Analit_PE_Clasi_funcional"/>
    </sheetNames>
    <sheetDataSet>
      <sheetData sheetId="0" refreshError="1"/>
      <sheetData sheetId="1" refreshError="1"/>
      <sheetData sheetId="2" refreshError="1">
        <row r="12">
          <cell r="G12">
            <v>28679115.919999998</v>
          </cell>
          <cell r="I12">
            <v>104903074.68000001</v>
          </cell>
        </row>
        <row r="20">
          <cell r="G20">
            <v>2948520.1599999992</v>
          </cell>
          <cell r="I20">
            <v>14150369.810000002</v>
          </cell>
        </row>
        <row r="30">
          <cell r="G30">
            <v>13464984.969999999</v>
          </cell>
          <cell r="I30">
            <v>51993326.459999993</v>
          </cell>
        </row>
        <row r="50">
          <cell r="G50">
            <v>20589.580000000002</v>
          </cell>
          <cell r="I50">
            <v>4956253.42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_Analitico_Clasif_Admtva"/>
      <sheetName val="Edo_Analitico_ClasiEcon_TipoGto"/>
      <sheetName val="Edo_Analítico_Pres_Egre_CapGto"/>
      <sheetName val="Edo_Analit_PE_Clasi_funcional"/>
    </sheetNames>
    <sheetDataSet>
      <sheetData sheetId="0"/>
      <sheetData sheetId="1"/>
      <sheetData sheetId="2">
        <row r="12">
          <cell r="G12">
            <v>59774783.649999991</v>
          </cell>
          <cell r="I12">
            <v>73807406.950000018</v>
          </cell>
        </row>
        <row r="20">
          <cell r="G20">
            <v>8123085.7799999993</v>
          </cell>
          <cell r="I20">
            <v>8975804.1900000032</v>
          </cell>
        </row>
        <row r="30">
          <cell r="G30">
            <v>35655719.270000003</v>
          </cell>
          <cell r="I30">
            <v>29802592.159999989</v>
          </cell>
        </row>
        <row r="50">
          <cell r="G50">
            <v>306232.58999999997</v>
          </cell>
          <cell r="I50">
            <v>4670610.41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_Analitico_Clasif_Admtva"/>
      <sheetName val="Edo_Analitico_ClasiEcon_TipoGto"/>
      <sheetName val="Edo_Analítico_Pres_Egre_CapGto"/>
      <sheetName val="Edo_Analit_PE_Clasi_funcional"/>
    </sheetNames>
    <sheetDataSet>
      <sheetData sheetId="0"/>
      <sheetData sheetId="1"/>
      <sheetData sheetId="2">
        <row r="12">
          <cell r="G12">
            <v>30932118.369999997</v>
          </cell>
          <cell r="I12">
            <v>113258629.42999998</v>
          </cell>
        </row>
        <row r="20">
          <cell r="G20">
            <v>1754577.81</v>
          </cell>
          <cell r="I20">
            <v>16850701.420000002</v>
          </cell>
        </row>
        <row r="30">
          <cell r="G30">
            <v>4087356.66</v>
          </cell>
          <cell r="I30">
            <v>61896464.660000011</v>
          </cell>
        </row>
        <row r="50">
          <cell r="G50">
            <v>221110.38</v>
          </cell>
          <cell r="I50">
            <v>3424056.62</v>
          </cell>
        </row>
      </sheetData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_Analitico_Clasif_Admtva"/>
      <sheetName val="Edo_Analitico_ClasiEcon_TipoGto"/>
      <sheetName val="Edo_Analítico_Pres_Egre_CapGto"/>
      <sheetName val="Edo_Analit_PE_Clasi_funcional"/>
    </sheetNames>
    <sheetDataSet>
      <sheetData sheetId="0"/>
      <sheetData sheetId="1"/>
      <sheetData sheetId="2">
        <row r="12">
          <cell r="G12">
            <v>89031518.110000014</v>
          </cell>
          <cell r="I12">
            <v>86092027.059999973</v>
          </cell>
        </row>
        <row r="20">
          <cell r="G20">
            <v>6180472.7000000002</v>
          </cell>
          <cell r="I20">
            <v>3277901.1099999985</v>
          </cell>
        </row>
        <row r="30">
          <cell r="G30">
            <v>15528889.130000001</v>
          </cell>
          <cell r="I30">
            <v>22384671.950000003</v>
          </cell>
        </row>
        <row r="50">
          <cell r="G50">
            <v>730630.44</v>
          </cell>
          <cell r="I50">
            <v>2914536.56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"/>
  <sheetViews>
    <sheetView tabSelected="1" topLeftCell="A2" workbookViewId="0" xr3:uid="{AEA406A1-0E4B-5B11-9CD5-51D6E497D94C}">
      <selection activeCell="B17" sqref="B17"/>
    </sheetView>
  </sheetViews>
  <sheetFormatPr defaultRowHeight="12.75"/>
  <cols>
    <col min="1" max="1" width="24.28515625" customWidth="1"/>
    <col min="2" max="2" width="28.140625" customWidth="1"/>
    <col min="3" max="3" width="51.5703125" customWidth="1"/>
    <col min="4" max="4" width="37" customWidth="1"/>
    <col min="5" max="5" width="16.5703125" customWidth="1"/>
    <col min="6" max="6" width="33.7109375" customWidth="1"/>
    <col min="7" max="7" width="7.140625" customWidth="1"/>
    <col min="8" max="8" width="19" customWidth="1"/>
    <col min="9" max="9" width="7.140625" customWidth="1"/>
    <col min="10" max="256" width="11.42578125" customWidth="1"/>
  </cols>
  <sheetData>
    <row r="1" spans="1:9" hidden="1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ht="15">
      <c r="A2" s="7" t="s">
        <v>1</v>
      </c>
      <c r="B2" s="7" t="s">
        <v>2</v>
      </c>
      <c r="C2" s="7" t="s">
        <v>3</v>
      </c>
      <c r="D2" s="8"/>
      <c r="E2" s="8"/>
      <c r="F2" s="8"/>
      <c r="G2" s="8"/>
      <c r="H2" s="8"/>
      <c r="I2" s="8"/>
    </row>
    <row r="3" spans="1:9">
      <c r="A3" s="1" t="s">
        <v>4</v>
      </c>
      <c r="B3" s="1" t="s">
        <v>5</v>
      </c>
      <c r="C3" s="1" t="s">
        <v>6</v>
      </c>
      <c r="D3" s="8"/>
      <c r="E3" s="8"/>
      <c r="F3" s="8"/>
      <c r="G3" s="8"/>
      <c r="H3" s="8"/>
      <c r="I3" s="8"/>
    </row>
    <row r="4" spans="1:9" hidden="1">
      <c r="A4" s="8" t="s">
        <v>7</v>
      </c>
      <c r="B4" s="8" t="s">
        <v>7</v>
      </c>
      <c r="C4" s="8" t="s">
        <v>8</v>
      </c>
      <c r="D4" s="8" t="s">
        <v>9</v>
      </c>
      <c r="E4" s="8" t="s">
        <v>10</v>
      </c>
      <c r="F4" s="8" t="s">
        <v>7</v>
      </c>
      <c r="G4" s="8" t="s">
        <v>11</v>
      </c>
      <c r="H4" s="8" t="s">
        <v>12</v>
      </c>
      <c r="I4" s="8" t="s">
        <v>13</v>
      </c>
    </row>
    <row r="5" spans="1:9" hidden="1">
      <c r="A5" s="8" t="s">
        <v>14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</row>
    <row r="6" spans="1:9" ht="15">
      <c r="A6" s="9" t="s">
        <v>23</v>
      </c>
      <c r="B6" s="10"/>
      <c r="C6" s="10"/>
      <c r="D6" s="10"/>
      <c r="E6" s="10"/>
      <c r="F6" s="10"/>
      <c r="G6" s="10"/>
      <c r="H6" s="10"/>
      <c r="I6" s="10"/>
    </row>
    <row r="7" spans="1:9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</row>
    <row r="8" spans="1:9">
      <c r="A8" s="8">
        <v>2015</v>
      </c>
      <c r="B8" s="3" t="s">
        <v>33</v>
      </c>
      <c r="C8" s="8">
        <v>1</v>
      </c>
      <c r="D8" s="8"/>
      <c r="E8" s="2">
        <v>42829</v>
      </c>
      <c r="F8" s="8" t="s">
        <v>34</v>
      </c>
      <c r="G8" s="8">
        <v>2015</v>
      </c>
      <c r="H8" s="2">
        <v>42829</v>
      </c>
      <c r="I8" s="8"/>
    </row>
    <row r="9" spans="1:9">
      <c r="A9" s="8">
        <v>2015</v>
      </c>
      <c r="B9" s="5" t="s">
        <v>35</v>
      </c>
      <c r="C9" s="8">
        <v>2</v>
      </c>
      <c r="D9" s="8"/>
      <c r="E9" s="2">
        <v>42829</v>
      </c>
      <c r="F9" s="8" t="s">
        <v>34</v>
      </c>
      <c r="G9" s="8">
        <v>2015</v>
      </c>
      <c r="H9" s="2">
        <v>42829</v>
      </c>
      <c r="I9" s="8"/>
    </row>
    <row r="10" spans="1:9">
      <c r="A10" s="8">
        <v>2015</v>
      </c>
      <c r="B10" s="4" t="s">
        <v>36</v>
      </c>
      <c r="C10" s="8">
        <v>3</v>
      </c>
      <c r="D10" s="8"/>
      <c r="E10" s="2">
        <v>42829</v>
      </c>
      <c r="F10" s="8" t="s">
        <v>34</v>
      </c>
      <c r="G10" s="8">
        <v>2015</v>
      </c>
      <c r="H10" s="2">
        <v>42829</v>
      </c>
      <c r="I10" s="8"/>
    </row>
    <row r="11" spans="1:9">
      <c r="A11" s="8">
        <v>2015</v>
      </c>
      <c r="B11" s="4" t="s">
        <v>37</v>
      </c>
      <c r="C11" s="8">
        <v>4</v>
      </c>
      <c r="D11" s="8"/>
      <c r="E11" s="2">
        <v>42829</v>
      </c>
      <c r="F11" s="8" t="s">
        <v>34</v>
      </c>
      <c r="G11" s="8">
        <v>2015</v>
      </c>
      <c r="H11" s="2">
        <v>42829</v>
      </c>
      <c r="I11" s="8"/>
    </row>
    <row r="12" spans="1:9">
      <c r="A12" s="8">
        <v>2016</v>
      </c>
      <c r="B12" s="3" t="s">
        <v>38</v>
      </c>
      <c r="C12" s="8">
        <v>5</v>
      </c>
      <c r="D12" s="8"/>
      <c r="E12" s="2">
        <v>42829</v>
      </c>
      <c r="F12" s="8" t="s">
        <v>34</v>
      </c>
      <c r="G12" s="8">
        <v>2016</v>
      </c>
      <c r="H12" s="2">
        <v>42829</v>
      </c>
      <c r="I12" s="8"/>
    </row>
    <row r="13" spans="1:9">
      <c r="A13" s="8">
        <v>2016</v>
      </c>
      <c r="B13" s="5" t="s">
        <v>39</v>
      </c>
      <c r="C13" s="8">
        <v>6</v>
      </c>
      <c r="D13" s="8"/>
      <c r="E13" s="2">
        <v>42829</v>
      </c>
      <c r="F13" s="8" t="s">
        <v>34</v>
      </c>
      <c r="G13" s="8">
        <v>2016</v>
      </c>
      <c r="H13" s="2">
        <v>42829</v>
      </c>
      <c r="I13" s="8"/>
    </row>
    <row r="14" spans="1:9">
      <c r="A14" s="8">
        <v>2016</v>
      </c>
      <c r="B14" s="4" t="s">
        <v>40</v>
      </c>
      <c r="C14" s="8">
        <v>7</v>
      </c>
      <c r="D14" s="8"/>
      <c r="E14" s="2">
        <v>42829</v>
      </c>
      <c r="F14" s="8" t="s">
        <v>34</v>
      </c>
      <c r="G14" s="8">
        <v>2016</v>
      </c>
      <c r="H14" s="2">
        <v>42829</v>
      </c>
      <c r="I14" s="8"/>
    </row>
    <row r="15" spans="1:9">
      <c r="A15" s="8">
        <v>2016</v>
      </c>
      <c r="B15" s="4" t="s">
        <v>41</v>
      </c>
      <c r="C15" s="8">
        <v>8</v>
      </c>
      <c r="D15" s="8"/>
      <c r="E15" s="2">
        <v>42829</v>
      </c>
      <c r="F15" s="8" t="s">
        <v>34</v>
      </c>
      <c r="G15" s="8">
        <v>2016</v>
      </c>
      <c r="H15" s="2">
        <v>42829</v>
      </c>
      <c r="I15" s="8"/>
    </row>
    <row r="16" spans="1:9">
      <c r="A16" s="8">
        <v>2017</v>
      </c>
      <c r="B16" s="5" t="s">
        <v>42</v>
      </c>
      <c r="C16" s="8">
        <v>9</v>
      </c>
      <c r="D16" s="8"/>
      <c r="E16" s="2">
        <v>42947</v>
      </c>
      <c r="F16" s="8" t="s">
        <v>34</v>
      </c>
      <c r="G16" s="8">
        <v>2017</v>
      </c>
      <c r="H16" s="2">
        <v>42916</v>
      </c>
      <c r="I16" s="8"/>
    </row>
    <row r="17" spans="1:8">
      <c r="A17" s="8">
        <v>2017</v>
      </c>
      <c r="B17" s="5" t="s">
        <v>43</v>
      </c>
      <c r="C17" s="8">
        <v>10</v>
      </c>
      <c r="D17" s="8"/>
      <c r="E17" s="2">
        <v>42947</v>
      </c>
      <c r="F17" s="8" t="s">
        <v>34</v>
      </c>
      <c r="G17" s="8">
        <v>2017</v>
      </c>
      <c r="H17" s="2">
        <v>42916</v>
      </c>
    </row>
  </sheetData>
  <mergeCells count="1">
    <mergeCell ref="A6:I6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3"/>
  <sheetViews>
    <sheetView topLeftCell="A27" workbookViewId="0" xr3:uid="{958C4451-9541-5A59-BF78-D2F731DF1C81}">
      <selection activeCell="E39" sqref="E39"/>
    </sheetView>
  </sheetViews>
  <sheetFormatPr defaultRowHeight="12.75"/>
  <cols>
    <col min="1" max="1" width="3" customWidth="1"/>
    <col min="2" max="2" width="25" bestFit="1" customWidth="1"/>
    <col min="3" max="3" width="32" customWidth="1"/>
    <col min="4" max="4" width="31" customWidth="1"/>
    <col min="5" max="5" width="36.42578125" bestFit="1" customWidth="1"/>
    <col min="6" max="6" width="34.140625" bestFit="1" customWidth="1"/>
    <col min="7" max="7" width="40.85546875" bestFit="1" customWidth="1"/>
    <col min="8" max="256" width="11.42578125" customWidth="1"/>
  </cols>
  <sheetData>
    <row r="1" spans="1:7" hidden="1">
      <c r="A1" s="8"/>
      <c r="B1" s="8" t="s">
        <v>7</v>
      </c>
      <c r="C1" s="8" t="s">
        <v>44</v>
      </c>
      <c r="D1" s="8" t="s">
        <v>7</v>
      </c>
      <c r="E1" s="8" t="s">
        <v>45</v>
      </c>
      <c r="F1" s="8" t="s">
        <v>45</v>
      </c>
      <c r="G1" s="8" t="s">
        <v>45</v>
      </c>
    </row>
    <row r="2" spans="1:7" hidden="1">
      <c r="A2" s="8"/>
      <c r="B2" s="8" t="s">
        <v>46</v>
      </c>
      <c r="C2" s="8" t="s">
        <v>47</v>
      </c>
      <c r="D2" s="8" t="s">
        <v>48</v>
      </c>
      <c r="E2" s="8" t="s">
        <v>49</v>
      </c>
      <c r="F2" s="8" t="s">
        <v>50</v>
      </c>
      <c r="G2" s="8" t="s">
        <v>51</v>
      </c>
    </row>
    <row r="3" spans="1:7" ht="15">
      <c r="A3" s="11" t="s">
        <v>52</v>
      </c>
      <c r="B3" s="11" t="s">
        <v>53</v>
      </c>
      <c r="C3" s="11" t="s">
        <v>54</v>
      </c>
      <c r="D3" s="11" t="s">
        <v>55</v>
      </c>
      <c r="E3" s="11" t="s">
        <v>56</v>
      </c>
      <c r="F3" s="11" t="s">
        <v>57</v>
      </c>
      <c r="G3" s="11" t="s">
        <v>58</v>
      </c>
    </row>
    <row r="4" spans="1:7">
      <c r="A4" s="8">
        <v>1</v>
      </c>
      <c r="B4" s="8">
        <v>1000</v>
      </c>
      <c r="C4" s="3" t="s">
        <v>59</v>
      </c>
      <c r="D4" s="3" t="s">
        <v>59</v>
      </c>
      <c r="E4" s="6">
        <f>[1]Edo_Analítico_Pres_Egre_CapGto!$G$12</f>
        <v>28679115.919999998</v>
      </c>
      <c r="F4" s="6">
        <f>[1]Edo_Analítico_Pres_Egre_CapGto!$I$12</f>
        <v>104903074.68000001</v>
      </c>
      <c r="G4" s="8">
        <v>0</v>
      </c>
    </row>
    <row r="5" spans="1:7">
      <c r="A5" s="8">
        <v>1</v>
      </c>
      <c r="B5" s="8">
        <v>2000</v>
      </c>
      <c r="C5" s="4" t="s">
        <v>60</v>
      </c>
      <c r="D5" s="4" t="s">
        <v>60</v>
      </c>
      <c r="E5" s="6">
        <f>[1]Edo_Analítico_Pres_Egre_CapGto!$G$20</f>
        <v>2948520.1599999992</v>
      </c>
      <c r="F5" s="6">
        <f>[1]Edo_Analítico_Pres_Egre_CapGto!$I$20</f>
        <v>14150369.810000002</v>
      </c>
      <c r="G5" s="8">
        <v>0</v>
      </c>
    </row>
    <row r="6" spans="1:7">
      <c r="A6" s="8">
        <v>1</v>
      </c>
      <c r="B6" s="8">
        <v>3000</v>
      </c>
      <c r="C6" s="4" t="s">
        <v>61</v>
      </c>
      <c r="D6" s="4" t="s">
        <v>61</v>
      </c>
      <c r="E6" s="6">
        <f>[1]Edo_Analítico_Pres_Egre_CapGto!$G$30</f>
        <v>13464984.969999999</v>
      </c>
      <c r="F6" s="6">
        <f>[1]Edo_Analítico_Pres_Egre_CapGto!$I$30</f>
        <v>51993326.459999993</v>
      </c>
      <c r="G6" s="8">
        <v>0</v>
      </c>
    </row>
    <row r="7" spans="1:7">
      <c r="A7" s="8">
        <v>1</v>
      </c>
      <c r="B7" s="8">
        <v>5000</v>
      </c>
      <c r="C7" s="4" t="s">
        <v>62</v>
      </c>
      <c r="D7" s="4" t="s">
        <v>62</v>
      </c>
      <c r="E7" s="6">
        <f>[1]Edo_Analítico_Pres_Egre_CapGto!$G$50</f>
        <v>20589.580000000002</v>
      </c>
      <c r="F7" s="6">
        <f>[1]Edo_Analítico_Pres_Egre_CapGto!$I$50</f>
        <v>4956253.42</v>
      </c>
      <c r="G7" s="8">
        <v>0</v>
      </c>
    </row>
    <row r="8" spans="1:7">
      <c r="A8" s="8">
        <v>2</v>
      </c>
      <c r="B8" s="8">
        <v>1000</v>
      </c>
      <c r="C8" s="3" t="s">
        <v>59</v>
      </c>
      <c r="D8" s="3" t="s">
        <v>59</v>
      </c>
      <c r="E8" s="6">
        <f>[2]Edo_Analítico_Pres_Egre_CapGto!$G$12</f>
        <v>59774783.649999991</v>
      </c>
      <c r="F8" s="6">
        <f>[2]Edo_Analítico_Pres_Egre_CapGto!$I$12</f>
        <v>73807406.950000018</v>
      </c>
      <c r="G8" s="8">
        <v>0</v>
      </c>
    </row>
    <row r="9" spans="1:7">
      <c r="A9" s="8">
        <v>2</v>
      </c>
      <c r="B9" s="8">
        <v>2000</v>
      </c>
      <c r="C9" s="4" t="s">
        <v>60</v>
      </c>
      <c r="D9" s="4" t="s">
        <v>60</v>
      </c>
      <c r="E9" s="6">
        <f>[2]Edo_Analítico_Pres_Egre_CapGto!$G$20</f>
        <v>8123085.7799999993</v>
      </c>
      <c r="F9" s="6">
        <f>[2]Edo_Analítico_Pres_Egre_CapGto!$I$20</f>
        <v>8975804.1900000032</v>
      </c>
      <c r="G9" s="8">
        <v>0</v>
      </c>
    </row>
    <row r="10" spans="1:7">
      <c r="A10" s="8">
        <v>2</v>
      </c>
      <c r="B10" s="8">
        <v>3000</v>
      </c>
      <c r="C10" s="4" t="s">
        <v>61</v>
      </c>
      <c r="D10" s="4" t="s">
        <v>61</v>
      </c>
      <c r="E10" s="6">
        <f>[2]Edo_Analítico_Pres_Egre_CapGto!$G$30</f>
        <v>35655719.270000003</v>
      </c>
      <c r="F10" s="6">
        <f>[2]Edo_Analítico_Pres_Egre_CapGto!$I$30</f>
        <v>29802592.159999989</v>
      </c>
      <c r="G10" s="8">
        <v>0</v>
      </c>
    </row>
    <row r="11" spans="1:7">
      <c r="A11" s="8">
        <v>2</v>
      </c>
      <c r="B11" s="8">
        <v>5000</v>
      </c>
      <c r="C11" s="4" t="s">
        <v>62</v>
      </c>
      <c r="D11" s="4" t="s">
        <v>62</v>
      </c>
      <c r="E11" s="6">
        <f>[2]Edo_Analítico_Pres_Egre_CapGto!$G$50</f>
        <v>306232.58999999997</v>
      </c>
      <c r="F11" s="6">
        <f>[2]Edo_Analítico_Pres_Egre_CapGto!$I$50</f>
        <v>4670610.41</v>
      </c>
      <c r="G11" s="8">
        <v>0</v>
      </c>
    </row>
    <row r="12" spans="1:7">
      <c r="A12" s="8">
        <v>3</v>
      </c>
      <c r="B12" s="8">
        <v>1000</v>
      </c>
      <c r="C12" s="3" t="s">
        <v>59</v>
      </c>
      <c r="D12" s="3" t="s">
        <v>59</v>
      </c>
      <c r="E12" s="6">
        <v>89575822.209999993</v>
      </c>
      <c r="F12" s="6">
        <v>44006368.390000001</v>
      </c>
      <c r="G12" s="8">
        <v>0</v>
      </c>
    </row>
    <row r="13" spans="1:7">
      <c r="A13" s="8">
        <v>3</v>
      </c>
      <c r="B13" s="8">
        <v>2000</v>
      </c>
      <c r="C13" s="4" t="s">
        <v>60</v>
      </c>
      <c r="D13" s="4" t="s">
        <v>60</v>
      </c>
      <c r="E13" s="6">
        <v>12346030.949999999</v>
      </c>
      <c r="F13" s="6">
        <v>4752859.0199999996</v>
      </c>
      <c r="G13" s="8">
        <v>0</v>
      </c>
    </row>
    <row r="14" spans="1:7">
      <c r="A14" s="8">
        <v>3</v>
      </c>
      <c r="B14" s="8">
        <v>3000</v>
      </c>
      <c r="C14" s="4" t="s">
        <v>61</v>
      </c>
      <c r="D14" s="4" t="s">
        <v>61</v>
      </c>
      <c r="E14" s="6">
        <v>50347723.780000001</v>
      </c>
      <c r="F14" s="6">
        <v>15110587.65</v>
      </c>
      <c r="G14" s="8">
        <v>0</v>
      </c>
    </row>
    <row r="15" spans="1:7">
      <c r="A15" s="8">
        <v>3</v>
      </c>
      <c r="B15" s="8">
        <v>5000</v>
      </c>
      <c r="C15" s="4" t="s">
        <v>62</v>
      </c>
      <c r="D15" s="4" t="s">
        <v>62</v>
      </c>
      <c r="E15" s="6">
        <v>504300.85</v>
      </c>
      <c r="F15" s="6">
        <v>4472542.1500000004</v>
      </c>
      <c r="G15" s="8">
        <v>0</v>
      </c>
    </row>
    <row r="16" spans="1:7">
      <c r="A16" s="8">
        <v>4</v>
      </c>
      <c r="B16" s="8">
        <v>1000</v>
      </c>
      <c r="C16" s="3" t="s">
        <v>59</v>
      </c>
      <c r="D16" s="3" t="s">
        <v>59</v>
      </c>
      <c r="E16" s="6">
        <v>147090568.83000001</v>
      </c>
      <c r="F16" s="6">
        <f>E16-144813370.49</f>
        <v>2277198.3400000036</v>
      </c>
      <c r="G16" s="8">
        <v>0</v>
      </c>
    </row>
    <row r="17" spans="1:7">
      <c r="A17" s="8">
        <v>4</v>
      </c>
      <c r="B17" s="8">
        <v>2000</v>
      </c>
      <c r="C17" s="4" t="s">
        <v>60</v>
      </c>
      <c r="D17" s="4" t="s">
        <v>60</v>
      </c>
      <c r="E17" s="6">
        <v>14183740.189999999</v>
      </c>
      <c r="F17" s="6">
        <f>E17-10688412.27</f>
        <v>3495327.92</v>
      </c>
      <c r="G17" s="8">
        <v>0</v>
      </c>
    </row>
    <row r="18" spans="1:7">
      <c r="A18" s="8">
        <v>4</v>
      </c>
      <c r="B18" s="8">
        <v>3000</v>
      </c>
      <c r="C18" s="4" t="s">
        <v>61</v>
      </c>
      <c r="D18" s="4" t="s">
        <v>61</v>
      </c>
      <c r="E18" s="6">
        <v>62994050.189999998</v>
      </c>
      <c r="F18" s="6">
        <f>E18-49805314.43</f>
        <v>13188735.759999998</v>
      </c>
      <c r="G18" s="8">
        <v>0</v>
      </c>
    </row>
    <row r="19" spans="1:7">
      <c r="A19" s="8">
        <v>4</v>
      </c>
      <c r="B19" s="8">
        <v>5000</v>
      </c>
      <c r="C19" s="4" t="s">
        <v>62</v>
      </c>
      <c r="D19" s="4" t="s">
        <v>62</v>
      </c>
      <c r="E19" s="6">
        <f>4886456.93+2988077.37</f>
        <v>7874534.2999999998</v>
      </c>
      <c r="F19" s="6">
        <f>E19-400616.37-2988077.37</f>
        <v>4485840.5599999996</v>
      </c>
      <c r="G19" s="8">
        <v>0</v>
      </c>
    </row>
    <row r="20" spans="1:7">
      <c r="A20" s="8">
        <v>5</v>
      </c>
      <c r="B20" s="8">
        <v>1000</v>
      </c>
      <c r="C20" s="3" t="s">
        <v>59</v>
      </c>
      <c r="D20" s="3" t="s">
        <v>59</v>
      </c>
      <c r="E20" s="6">
        <f>[3]Edo_Analítico_Pres_Egre_CapGto!$G$12</f>
        <v>30932118.369999997</v>
      </c>
      <c r="F20" s="6">
        <f>[3]Edo_Analítico_Pres_Egre_CapGto!$I$12</f>
        <v>113258629.42999998</v>
      </c>
      <c r="G20" s="8">
        <v>0</v>
      </c>
    </row>
    <row r="21" spans="1:7">
      <c r="A21" s="8">
        <v>5</v>
      </c>
      <c r="B21" s="8">
        <v>2000</v>
      </c>
      <c r="C21" s="4" t="s">
        <v>60</v>
      </c>
      <c r="D21" s="4" t="s">
        <v>60</v>
      </c>
      <c r="E21" s="6">
        <f>[3]Edo_Analítico_Pres_Egre_CapGto!$G$20</f>
        <v>1754577.81</v>
      </c>
      <c r="F21" s="6">
        <f>[3]Edo_Analítico_Pres_Egre_CapGto!$I$20</f>
        <v>16850701.420000002</v>
      </c>
      <c r="G21" s="8">
        <v>0</v>
      </c>
    </row>
    <row r="22" spans="1:7">
      <c r="A22" s="8">
        <v>5</v>
      </c>
      <c r="B22" s="8">
        <v>3000</v>
      </c>
      <c r="C22" s="4" t="s">
        <v>61</v>
      </c>
      <c r="D22" s="4" t="s">
        <v>61</v>
      </c>
      <c r="E22" s="6">
        <f>[3]Edo_Analítico_Pres_Egre_CapGto!$G$30</f>
        <v>4087356.66</v>
      </c>
      <c r="F22" s="6">
        <f>[3]Edo_Analítico_Pres_Egre_CapGto!$I$30</f>
        <v>61896464.660000011</v>
      </c>
      <c r="G22" s="8">
        <v>0</v>
      </c>
    </row>
    <row r="23" spans="1:7">
      <c r="A23" s="8">
        <v>5</v>
      </c>
      <c r="B23" s="8">
        <v>5000</v>
      </c>
      <c r="C23" s="4" t="s">
        <v>62</v>
      </c>
      <c r="D23" s="4" t="s">
        <v>62</v>
      </c>
      <c r="E23" s="6">
        <f>[3]Edo_Analítico_Pres_Egre_CapGto!$G$50</f>
        <v>221110.38</v>
      </c>
      <c r="F23" s="6">
        <f>[3]Edo_Analítico_Pres_Egre_CapGto!$I$50</f>
        <v>3424056.62</v>
      </c>
      <c r="G23" s="8">
        <v>0</v>
      </c>
    </row>
    <row r="24" spans="1:7">
      <c r="A24" s="8">
        <v>6</v>
      </c>
      <c r="B24" s="8">
        <v>1000</v>
      </c>
      <c r="C24" s="3" t="s">
        <v>59</v>
      </c>
      <c r="D24" s="3" t="s">
        <v>59</v>
      </c>
      <c r="E24" s="6">
        <v>59838914.869999997</v>
      </c>
      <c r="F24" s="6">
        <v>111528637.23</v>
      </c>
      <c r="G24" s="8">
        <v>0</v>
      </c>
    </row>
    <row r="25" spans="1:7">
      <c r="A25" s="8">
        <v>6</v>
      </c>
      <c r="B25" s="8">
        <v>2000</v>
      </c>
      <c r="C25" s="4" t="s">
        <v>60</v>
      </c>
      <c r="D25" s="4" t="s">
        <v>60</v>
      </c>
      <c r="E25" s="6">
        <v>3861853.59</v>
      </c>
      <c r="F25" s="6">
        <v>5596520.2199999997</v>
      </c>
      <c r="G25" s="8">
        <v>0</v>
      </c>
    </row>
    <row r="26" spans="1:7">
      <c r="A26" s="8">
        <v>6</v>
      </c>
      <c r="B26" s="8">
        <v>3000</v>
      </c>
      <c r="C26" s="4" t="s">
        <v>61</v>
      </c>
      <c r="D26" s="4" t="s">
        <v>61</v>
      </c>
      <c r="E26" s="6">
        <v>8736756.4399999995</v>
      </c>
      <c r="F26" s="6">
        <v>29176804.640000001</v>
      </c>
      <c r="G26" s="8">
        <v>0</v>
      </c>
    </row>
    <row r="27" spans="1:7">
      <c r="A27" s="8">
        <v>6</v>
      </c>
      <c r="B27" s="8">
        <v>5000</v>
      </c>
      <c r="C27" s="4" t="s">
        <v>62</v>
      </c>
      <c r="D27" s="4" t="s">
        <v>62</v>
      </c>
      <c r="E27" s="6">
        <v>349435.6</v>
      </c>
      <c r="F27" s="6">
        <v>3295731.4</v>
      </c>
      <c r="G27" s="8">
        <v>0</v>
      </c>
    </row>
    <row r="28" spans="1:7">
      <c r="A28" s="8">
        <v>7</v>
      </c>
      <c r="B28" s="8">
        <v>1000</v>
      </c>
      <c r="C28" s="3" t="s">
        <v>59</v>
      </c>
      <c r="D28" s="3" t="s">
        <v>59</v>
      </c>
      <c r="E28" s="6">
        <f>[4]Edo_Analítico_Pres_Egre_CapGto!$G$12</f>
        <v>89031518.110000014</v>
      </c>
      <c r="F28" s="6">
        <f>[4]Edo_Analítico_Pres_Egre_CapGto!$I$12</f>
        <v>86092027.059999973</v>
      </c>
      <c r="G28" s="8">
        <v>0</v>
      </c>
    </row>
    <row r="29" spans="1:7">
      <c r="A29" s="8">
        <v>7</v>
      </c>
      <c r="B29" s="8">
        <v>2000</v>
      </c>
      <c r="C29" s="4" t="s">
        <v>60</v>
      </c>
      <c r="D29" s="4" t="s">
        <v>60</v>
      </c>
      <c r="E29" s="6">
        <f>[4]Edo_Analítico_Pres_Egre_CapGto!$G$20</f>
        <v>6180472.7000000002</v>
      </c>
      <c r="F29" s="6">
        <f>[4]Edo_Analítico_Pres_Egre_CapGto!$I$20</f>
        <v>3277901.1099999985</v>
      </c>
      <c r="G29" s="8">
        <v>0</v>
      </c>
    </row>
    <row r="30" spans="1:7">
      <c r="A30" s="8">
        <v>7</v>
      </c>
      <c r="B30" s="8">
        <v>3000</v>
      </c>
      <c r="C30" s="4" t="s">
        <v>61</v>
      </c>
      <c r="D30" s="4" t="s">
        <v>61</v>
      </c>
      <c r="E30" s="6">
        <f>[4]Edo_Analítico_Pres_Egre_CapGto!$G$30</f>
        <v>15528889.130000001</v>
      </c>
      <c r="F30" s="6">
        <f>[4]Edo_Analítico_Pres_Egre_CapGto!$I$30</f>
        <v>22384671.950000003</v>
      </c>
      <c r="G30" s="8">
        <v>0</v>
      </c>
    </row>
    <row r="31" spans="1:7" ht="15" customHeight="1">
      <c r="A31" s="8">
        <v>7</v>
      </c>
      <c r="B31" s="8">
        <v>5000</v>
      </c>
      <c r="C31" s="4" t="s">
        <v>62</v>
      </c>
      <c r="D31" s="4" t="s">
        <v>62</v>
      </c>
      <c r="E31" s="6">
        <f>[4]Edo_Analítico_Pres_Egre_CapGto!$G$50</f>
        <v>730630.44</v>
      </c>
      <c r="F31" s="6">
        <f>[4]Edo_Analítico_Pres_Egre_CapGto!$I$50</f>
        <v>2914536.56</v>
      </c>
      <c r="G31" s="8">
        <v>0</v>
      </c>
    </row>
    <row r="32" spans="1:7">
      <c r="A32" s="8">
        <v>8</v>
      </c>
      <c r="B32" s="8">
        <v>1000</v>
      </c>
      <c r="C32" s="3" t="s">
        <v>59</v>
      </c>
      <c r="D32" s="3" t="s">
        <v>59</v>
      </c>
      <c r="E32" s="6">
        <v>151985681</v>
      </c>
      <c r="F32" s="6">
        <f>E32-149148258</f>
        <v>2837423</v>
      </c>
      <c r="G32" s="8">
        <v>0</v>
      </c>
    </row>
    <row r="33" spans="1:7">
      <c r="A33" s="8">
        <v>8</v>
      </c>
      <c r="B33" s="8">
        <v>2000</v>
      </c>
      <c r="C33" s="4" t="s">
        <v>60</v>
      </c>
      <c r="D33" s="4" t="s">
        <v>60</v>
      </c>
      <c r="E33" s="6">
        <v>18690850</v>
      </c>
      <c r="F33" s="6">
        <f>E33-12378082</f>
        <v>6312768</v>
      </c>
      <c r="G33" s="8">
        <v>0</v>
      </c>
    </row>
    <row r="34" spans="1:7">
      <c r="A34" s="8">
        <v>8</v>
      </c>
      <c r="B34" s="8">
        <v>3000</v>
      </c>
      <c r="C34" s="4" t="s">
        <v>61</v>
      </c>
      <c r="D34" s="4" t="s">
        <v>61</v>
      </c>
      <c r="E34" s="6">
        <v>39881271</v>
      </c>
      <c r="F34" s="6">
        <f>E34-32531718</f>
        <v>7349553</v>
      </c>
      <c r="G34" s="8">
        <v>0</v>
      </c>
    </row>
    <row r="35" spans="1:7">
      <c r="A35" s="8">
        <v>8</v>
      </c>
      <c r="B35" s="8">
        <v>5000</v>
      </c>
      <c r="C35" s="4" t="s">
        <v>62</v>
      </c>
      <c r="D35" s="4" t="s">
        <v>62</v>
      </c>
      <c r="E35" s="6">
        <f>17870351+3104038</f>
        <v>20974389</v>
      </c>
      <c r="F35" s="6">
        <f>E35-9961525-3104038</f>
        <v>7908826</v>
      </c>
      <c r="G35" s="8">
        <v>0</v>
      </c>
    </row>
    <row r="36" spans="1:7">
      <c r="A36" s="8">
        <v>9</v>
      </c>
      <c r="B36" s="8">
        <v>1000</v>
      </c>
      <c r="C36" s="3" t="s">
        <v>59</v>
      </c>
      <c r="D36" s="3" t="s">
        <v>59</v>
      </c>
      <c r="E36" s="6">
        <v>28362155.600000001</v>
      </c>
      <c r="F36" s="3">
        <v>0</v>
      </c>
      <c r="G36" s="8"/>
    </row>
    <row r="37" spans="1:7">
      <c r="A37" s="8">
        <v>9</v>
      </c>
      <c r="B37" s="8">
        <v>2000</v>
      </c>
      <c r="C37" s="4" t="s">
        <v>60</v>
      </c>
      <c r="D37" s="4" t="s">
        <v>60</v>
      </c>
      <c r="E37" s="6">
        <v>1133948.54</v>
      </c>
      <c r="F37" s="3">
        <v>0</v>
      </c>
      <c r="G37" s="8"/>
    </row>
    <row r="38" spans="1:7">
      <c r="A38" s="8">
        <v>9</v>
      </c>
      <c r="B38" s="8">
        <v>3000</v>
      </c>
      <c r="C38" s="4" t="s">
        <v>61</v>
      </c>
      <c r="D38" s="4" t="s">
        <v>61</v>
      </c>
      <c r="E38" s="6">
        <v>4439708.25</v>
      </c>
      <c r="F38" s="3">
        <v>0</v>
      </c>
      <c r="G38" s="8"/>
    </row>
    <row r="39" spans="1:7">
      <c r="A39" s="8">
        <v>9</v>
      </c>
      <c r="B39" s="8">
        <v>5000</v>
      </c>
      <c r="C39" s="4" t="s">
        <v>62</v>
      </c>
      <c r="D39" s="4" t="s">
        <v>62</v>
      </c>
      <c r="E39" s="6">
        <v>0</v>
      </c>
      <c r="F39" s="3">
        <v>0</v>
      </c>
      <c r="G39" s="8"/>
    </row>
    <row r="40" spans="1:7">
      <c r="A40" s="8">
        <v>10</v>
      </c>
      <c r="B40" s="8">
        <v>1000</v>
      </c>
      <c r="C40" s="3" t="s">
        <v>59</v>
      </c>
      <c r="D40" s="3" t="s">
        <v>59</v>
      </c>
      <c r="E40" s="6">
        <v>62420382.109999999</v>
      </c>
      <c r="F40" s="3">
        <v>0</v>
      </c>
      <c r="G40" s="8"/>
    </row>
    <row r="41" spans="1:7">
      <c r="A41" s="8">
        <v>10</v>
      </c>
      <c r="B41" s="8">
        <v>2000</v>
      </c>
      <c r="C41" s="4" t="s">
        <v>60</v>
      </c>
      <c r="D41" s="4" t="s">
        <v>60</v>
      </c>
      <c r="E41" s="6">
        <v>3382684.19</v>
      </c>
      <c r="F41" s="3">
        <v>0</v>
      </c>
      <c r="G41" s="8"/>
    </row>
    <row r="42" spans="1:7">
      <c r="A42" s="8">
        <v>10</v>
      </c>
      <c r="B42" s="8">
        <v>3000</v>
      </c>
      <c r="C42" s="4" t="s">
        <v>61</v>
      </c>
      <c r="D42" s="4" t="s">
        <v>61</v>
      </c>
      <c r="E42" s="6">
        <v>11155037.74</v>
      </c>
      <c r="F42" s="3">
        <v>0</v>
      </c>
      <c r="G42" s="8"/>
    </row>
    <row r="43" spans="1:7">
      <c r="A43" s="8">
        <v>10</v>
      </c>
      <c r="B43" s="8">
        <v>5000</v>
      </c>
      <c r="C43" s="4" t="s">
        <v>62</v>
      </c>
      <c r="D43" s="4" t="s">
        <v>62</v>
      </c>
      <c r="E43" s="6">
        <v>267299.15999999997</v>
      </c>
      <c r="F43" s="3">
        <v>0</v>
      </c>
      <c r="G43" s="8"/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cp:revision/>
  <dcterms:created xsi:type="dcterms:W3CDTF">2017-10-04T14:17:07Z</dcterms:created>
  <dcterms:modified xsi:type="dcterms:W3CDTF">2017-10-04T14:17:12Z</dcterms:modified>
  <cp:category/>
  <cp:contentStatus/>
</cp:coreProperties>
</file>