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<sst xmlns="http://schemas.openxmlformats.org/spreadsheetml/2006/main" count="162" uniqueCount="89">
  <si>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</si>
  <si>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</si>
  <si>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</si>
  <si>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</si>
  <si>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</si>
  <si>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</si>
  <si>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</si>
  <si>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</si>
  <si>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</si>
  <si>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</si>
  <si>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</si>
  <si>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</si>
  <si>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</si>
  <si>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</si>
  <si>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</si>
  <si>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</si>
  <si>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</si>
  <si>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</si>
  <si>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</si>
  <si>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</si>
  <si>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</si>
  <si>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</si>
  <si>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</si>
  <si>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</si>
  <si>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</si>
  <si>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</si>
  <si>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</si>
  <si>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</si>
  <si>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</si>
  <si>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</si>
  <si>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</si>
  <si>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</si>
  <si>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</si>
  <si>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</si>
  <si>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</si>
  <si>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</si>
  <si>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</si>
  <si>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</si>
  <si>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</si>
  <si>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</si>
  <si>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</si>
  <si>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</si>
  <si>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</si>
  <si>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</si>
  <si>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</si>
  <si>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</si>
  <si>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</si>
  <si>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</si>
  <si>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</si>
  <si>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</si>
  <si>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</si>
  <si>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</si>
  <si>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</si>
  <si>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</si>
  <si>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</si>
  <si>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</si>
  <si>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</si>
  <si>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</si>
  <si>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</si>
  <si>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</si>
  <si>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</si>
  <si>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</si>
  <si>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</si>
  <si>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</si>
  <si>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</si>
  <si>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</si>
  <si>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</si>
  <si>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</si>
  <si>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</si>
  <si>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</si>
  <si>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</si>
  <si>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</si>
  <si>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</si>
  <si>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</si>
  <si>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</si>
  <si>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</si>
  <si>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</si>
  <si>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</si>
  <si>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</si>
  <si>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</si>
  <si>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</si>
  <si>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</si>
  <si>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</si>
  <si>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</si>
  <si>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</si>
  <si>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</si>
  <si>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</si>
  <si>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COLEGIO DE ESTUDIOS CIENTÍFICOS Y TECNOLÓGICOS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</si>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</sst>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16" xfId="0" applyNumberFormat="1" applyFont="1" applyBorder="1" applyAlignment="1">
      <alignment horizontal="right" vertical="center"/>
    </xf>
    <xf numFmtId="3" fontId="37" fillId="0" borderId="22" xfId="0" applyNumberFormat="1" applyFont="1" applyBorder="1" applyAlignment="1">
      <alignment horizontal="right" vertical="center"/>
    </xf>
    <xf numFmtId="3" fontId="36" fillId="0" borderId="20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2" activePane="bottomLeft" state="frozen"/>
      <selection pane="topLeft" activeCell="A1" sqref="A1"/>
      <selection pane="bottomLeft" activeCell="I160" sqref="I16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105216243.96</v>
      </c>
      <c r="E10" s="14">
        <f t="shared" si="0"/>
        <v>11867583.02</v>
      </c>
      <c r="F10" s="14">
        <f t="shared" si="0"/>
        <v>117083826.98</v>
      </c>
      <c r="G10" s="14">
        <f t="shared" si="0"/>
        <v>117083220.80000001</v>
      </c>
      <c r="H10" s="14">
        <f t="shared" si="0"/>
        <v>113821920.91000001</v>
      </c>
      <c r="I10" s="14">
        <f t="shared" si="0"/>
        <v>606.1799999995856</v>
      </c>
    </row>
    <row r="11" spans="2:9" ht="12.75">
      <c r="B11" s="3" t="s">
        <v>12</v>
      </c>
      <c r="C11" s="9"/>
      <c r="D11" s="15">
        <f aca="true" t="shared" si="1" ref="D11:I11">SUM(D12:D18)</f>
        <v>77701726.89999999</v>
      </c>
      <c r="E11" s="15">
        <f t="shared" si="1"/>
        <v>11941411.53</v>
      </c>
      <c r="F11" s="15">
        <f t="shared" si="1"/>
        <v>89643138.43</v>
      </c>
      <c r="G11" s="15">
        <f t="shared" si="1"/>
        <v>89643138.43</v>
      </c>
      <c r="H11" s="15">
        <f t="shared" si="1"/>
        <v>87571169.42</v>
      </c>
      <c r="I11" s="15">
        <f t="shared" si="1"/>
        <v>0</v>
      </c>
    </row>
    <row r="12" spans="2:9" ht="12.75">
      <c r="B12" s="13" t="s">
        <v>13</v>
      </c>
      <c r="C12" s="11"/>
      <c r="D12" s="15">
        <v>44538557.42</v>
      </c>
      <c r="E12" s="43">
        <v>-1500408.98</v>
      </c>
      <c r="F12" s="16">
        <f>D12+E12</f>
        <v>43038148.440000005</v>
      </c>
      <c r="G12" s="16">
        <v>43038148.44</v>
      </c>
      <c r="H12" s="16">
        <v>43038148.44</v>
      </c>
      <c r="I12" s="16">
        <f>F12-G12</f>
        <v>0</v>
      </c>
    </row>
    <row r="13" spans="2:9" ht="12.75">
      <c r="B13" s="13" t="s">
        <v>14</v>
      </c>
      <c r="C13" s="11"/>
      <c r="D13" s="15"/>
      <c r="E13" s="43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17931768.8</v>
      </c>
      <c r="E14" s="43">
        <v>15631597.92</v>
      </c>
      <c r="F14" s="16">
        <f t="shared" si="2"/>
        <v>33563366.72</v>
      </c>
      <c r="G14" s="16">
        <v>33563366.72</v>
      </c>
      <c r="H14" s="16">
        <v>32343511.13</v>
      </c>
      <c r="I14" s="16">
        <f t="shared" si="3"/>
        <v>0</v>
      </c>
    </row>
    <row r="15" spans="2:9" ht="12.75">
      <c r="B15" s="13" t="s">
        <v>16</v>
      </c>
      <c r="C15" s="11"/>
      <c r="D15" s="15">
        <v>13682946.52</v>
      </c>
      <c r="E15" s="43">
        <v>-3750427.65</v>
      </c>
      <c r="F15" s="16">
        <f t="shared" si="2"/>
        <v>9932518.87</v>
      </c>
      <c r="G15" s="16">
        <v>9932518.87</v>
      </c>
      <c r="H15" s="16">
        <v>9732925.4</v>
      </c>
      <c r="I15" s="16">
        <f t="shared" si="3"/>
        <v>0</v>
      </c>
    </row>
    <row r="16" spans="2:9" ht="12.75">
      <c r="B16" s="13" t="s">
        <v>17</v>
      </c>
      <c r="C16" s="11"/>
      <c r="D16" s="15">
        <v>524383.95</v>
      </c>
      <c r="E16" s="43">
        <v>1134457.97</v>
      </c>
      <c r="F16" s="16">
        <f t="shared" si="2"/>
        <v>1658841.92</v>
      </c>
      <c r="G16" s="16">
        <v>1658841.92</v>
      </c>
      <c r="H16" s="16">
        <v>1658841.92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43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1024070.21</v>
      </c>
      <c r="E18" s="43">
        <v>426192.27</v>
      </c>
      <c r="F18" s="16">
        <f t="shared" si="2"/>
        <v>1450262.48</v>
      </c>
      <c r="G18" s="16">
        <v>1450262.48</v>
      </c>
      <c r="H18" s="16">
        <v>797742.53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7224343.16</v>
      </c>
      <c r="E19" s="44">
        <f t="shared" si="4"/>
        <v>-2955755.8</v>
      </c>
      <c r="F19" s="15">
        <f t="shared" si="4"/>
        <v>4268587.36</v>
      </c>
      <c r="G19" s="15">
        <f t="shared" si="4"/>
        <v>4268587.36</v>
      </c>
      <c r="H19" s="15">
        <f t="shared" si="4"/>
        <v>3912790.94</v>
      </c>
      <c r="I19" s="15">
        <f t="shared" si="4"/>
        <v>0</v>
      </c>
    </row>
    <row r="20" spans="2:9" ht="12.75">
      <c r="B20" s="13" t="s">
        <v>21</v>
      </c>
      <c r="C20" s="11"/>
      <c r="D20" s="15">
        <v>3923276.85</v>
      </c>
      <c r="E20" s="43">
        <v>-1589104.79</v>
      </c>
      <c r="F20" s="15">
        <f aca="true" t="shared" si="5" ref="F20:F28">D20+E20</f>
        <v>2334172.06</v>
      </c>
      <c r="G20" s="16">
        <v>2334172.06</v>
      </c>
      <c r="H20" s="16">
        <v>1978376.15</v>
      </c>
      <c r="I20" s="16">
        <f>F20-G20</f>
        <v>0</v>
      </c>
    </row>
    <row r="21" spans="2:9" ht="12.75">
      <c r="B21" s="13" t="s">
        <v>22</v>
      </c>
      <c r="C21" s="11"/>
      <c r="D21" s="15">
        <v>716003.31</v>
      </c>
      <c r="E21" s="43">
        <v>-297136.42</v>
      </c>
      <c r="F21" s="15">
        <f t="shared" si="5"/>
        <v>418866.8900000001</v>
      </c>
      <c r="G21" s="16">
        <v>418866.89</v>
      </c>
      <c r="H21" s="16">
        <v>418866.89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16866</v>
      </c>
      <c r="E22" s="43">
        <v>-13489.93</v>
      </c>
      <c r="F22" s="15">
        <f t="shared" si="5"/>
        <v>3376.0699999999997</v>
      </c>
      <c r="G22" s="16">
        <v>3376.07</v>
      </c>
      <c r="H22" s="16">
        <v>3376.07</v>
      </c>
      <c r="I22" s="16">
        <f t="shared" si="6"/>
        <v>0</v>
      </c>
    </row>
    <row r="23" spans="2:9" ht="12.75">
      <c r="B23" s="13" t="s">
        <v>24</v>
      </c>
      <c r="C23" s="11"/>
      <c r="D23" s="15">
        <v>143601</v>
      </c>
      <c r="E23" s="43">
        <v>-113031.54</v>
      </c>
      <c r="F23" s="15">
        <f t="shared" si="5"/>
        <v>30569.460000000006</v>
      </c>
      <c r="G23" s="16">
        <v>30569.46</v>
      </c>
      <c r="H23" s="16">
        <v>30569.46</v>
      </c>
      <c r="I23" s="16">
        <f t="shared" si="6"/>
        <v>0</v>
      </c>
    </row>
    <row r="24" spans="2:9" ht="12.75">
      <c r="B24" s="13" t="s">
        <v>25</v>
      </c>
      <c r="C24" s="11"/>
      <c r="D24" s="15">
        <v>288507</v>
      </c>
      <c r="E24" s="43">
        <v>-251355.23</v>
      </c>
      <c r="F24" s="15">
        <f t="shared" si="5"/>
        <v>37151.76999999999</v>
      </c>
      <c r="G24" s="16">
        <v>37151.77</v>
      </c>
      <c r="H24" s="16">
        <v>37151.77</v>
      </c>
      <c r="I24" s="16">
        <f t="shared" si="6"/>
        <v>0</v>
      </c>
    </row>
    <row r="25" spans="2:9" ht="12.75">
      <c r="B25" s="13" t="s">
        <v>26</v>
      </c>
      <c r="C25" s="11"/>
      <c r="D25" s="15">
        <v>901911</v>
      </c>
      <c r="E25" s="43">
        <v>-511659.51</v>
      </c>
      <c r="F25" s="15">
        <f t="shared" si="5"/>
        <v>390251.49</v>
      </c>
      <c r="G25" s="16">
        <v>390251.49</v>
      </c>
      <c r="H25" s="16">
        <v>390251.49</v>
      </c>
      <c r="I25" s="16">
        <f t="shared" si="6"/>
        <v>0</v>
      </c>
    </row>
    <row r="26" spans="2:9" ht="12.75">
      <c r="B26" s="13" t="s">
        <v>27</v>
      </c>
      <c r="C26" s="11"/>
      <c r="D26" s="15">
        <v>607395</v>
      </c>
      <c r="E26" s="43">
        <v>-261514.17</v>
      </c>
      <c r="F26" s="15">
        <f t="shared" si="5"/>
        <v>345880.82999999996</v>
      </c>
      <c r="G26" s="16">
        <v>345880.83</v>
      </c>
      <c r="H26" s="16">
        <v>345880.32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43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626783</v>
      </c>
      <c r="E28" s="43">
        <v>81535.79</v>
      </c>
      <c r="F28" s="15">
        <f t="shared" si="5"/>
        <v>708318.79</v>
      </c>
      <c r="G28" s="16">
        <v>708318.79</v>
      </c>
      <c r="H28" s="16">
        <v>708318.79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15679631.76</v>
      </c>
      <c r="E29" s="44">
        <f t="shared" si="7"/>
        <v>5659802.06</v>
      </c>
      <c r="F29" s="15">
        <f t="shared" si="7"/>
        <v>21339433.819999997</v>
      </c>
      <c r="G29" s="15">
        <f t="shared" si="7"/>
        <v>21339433.82</v>
      </c>
      <c r="H29" s="15">
        <f t="shared" si="7"/>
        <v>20505899.37</v>
      </c>
      <c r="I29" s="15">
        <f t="shared" si="7"/>
        <v>0</v>
      </c>
    </row>
    <row r="30" spans="2:9" ht="12.75">
      <c r="B30" s="13" t="s">
        <v>31</v>
      </c>
      <c r="C30" s="11"/>
      <c r="D30" s="15">
        <v>1770048.32</v>
      </c>
      <c r="E30" s="43">
        <v>-996644.42</v>
      </c>
      <c r="F30" s="15">
        <f aca="true" t="shared" si="8" ref="F30:F38">D30+E30</f>
        <v>773403.9</v>
      </c>
      <c r="G30" s="16">
        <v>773403.9</v>
      </c>
      <c r="H30" s="16">
        <v>754433.9</v>
      </c>
      <c r="I30" s="16">
        <f t="shared" si="6"/>
        <v>0</v>
      </c>
    </row>
    <row r="31" spans="2:9" ht="12.75">
      <c r="B31" s="13" t="s">
        <v>32</v>
      </c>
      <c r="C31" s="11"/>
      <c r="D31" s="15">
        <v>785888</v>
      </c>
      <c r="E31" s="43">
        <v>350469.69</v>
      </c>
      <c r="F31" s="15">
        <f t="shared" si="8"/>
        <v>1136357.69</v>
      </c>
      <c r="G31" s="16">
        <v>1136357.69</v>
      </c>
      <c r="H31" s="16">
        <v>1136357.68</v>
      </c>
      <c r="I31" s="16">
        <f t="shared" si="6"/>
        <v>0</v>
      </c>
    </row>
    <row r="32" spans="2:9" ht="12.75">
      <c r="B32" s="13" t="s">
        <v>33</v>
      </c>
      <c r="C32" s="11"/>
      <c r="D32" s="15">
        <v>1963484</v>
      </c>
      <c r="E32" s="43">
        <v>795317.06</v>
      </c>
      <c r="F32" s="15">
        <f t="shared" si="8"/>
        <v>2758801.06</v>
      </c>
      <c r="G32" s="16">
        <v>2758801.06</v>
      </c>
      <c r="H32" s="16">
        <v>2712401.06</v>
      </c>
      <c r="I32" s="16">
        <f t="shared" si="6"/>
        <v>0</v>
      </c>
    </row>
    <row r="33" spans="2:9" ht="12.75">
      <c r="B33" s="13" t="s">
        <v>34</v>
      </c>
      <c r="C33" s="11"/>
      <c r="D33" s="15">
        <v>59602</v>
      </c>
      <c r="E33" s="43">
        <v>92154.47</v>
      </c>
      <c r="F33" s="15">
        <f t="shared" si="8"/>
        <v>151756.47</v>
      </c>
      <c r="G33" s="16">
        <v>151756.47</v>
      </c>
      <c r="H33" s="16">
        <v>151756.47</v>
      </c>
      <c r="I33" s="16">
        <f t="shared" si="6"/>
        <v>0</v>
      </c>
    </row>
    <row r="34" spans="2:9" ht="12.75">
      <c r="B34" s="13" t="s">
        <v>35</v>
      </c>
      <c r="C34" s="11"/>
      <c r="D34" s="15">
        <v>5061527.01</v>
      </c>
      <c r="E34" s="43">
        <v>-2195503.1</v>
      </c>
      <c r="F34" s="15">
        <f t="shared" si="8"/>
        <v>2866023.9099999997</v>
      </c>
      <c r="G34" s="16">
        <v>2866023.91</v>
      </c>
      <c r="H34" s="16">
        <v>2866023.46</v>
      </c>
      <c r="I34" s="16">
        <f t="shared" si="6"/>
        <v>0</v>
      </c>
    </row>
    <row r="35" spans="2:9" ht="12.75">
      <c r="B35" s="13" t="s">
        <v>36</v>
      </c>
      <c r="C35" s="11"/>
      <c r="D35" s="15">
        <v>235058</v>
      </c>
      <c r="E35" s="43">
        <v>698381.95</v>
      </c>
      <c r="F35" s="15">
        <f t="shared" si="8"/>
        <v>933439.95</v>
      </c>
      <c r="G35" s="16">
        <v>933439.95</v>
      </c>
      <c r="H35" s="16">
        <v>602011.96</v>
      </c>
      <c r="I35" s="16">
        <f t="shared" si="6"/>
        <v>0</v>
      </c>
    </row>
    <row r="36" spans="2:9" ht="12.75">
      <c r="B36" s="13" t="s">
        <v>37</v>
      </c>
      <c r="C36" s="11"/>
      <c r="D36" s="15">
        <v>1935407.44</v>
      </c>
      <c r="E36" s="43">
        <v>-986098.3</v>
      </c>
      <c r="F36" s="15">
        <f t="shared" si="8"/>
        <v>949309.1399999999</v>
      </c>
      <c r="G36" s="16">
        <v>949309.14</v>
      </c>
      <c r="H36" s="16">
        <v>949309.14</v>
      </c>
      <c r="I36" s="16">
        <f t="shared" si="6"/>
        <v>0</v>
      </c>
    </row>
    <row r="37" spans="2:9" ht="12.75">
      <c r="B37" s="13" t="s">
        <v>38</v>
      </c>
      <c r="C37" s="11"/>
      <c r="D37" s="15">
        <v>2105564.99</v>
      </c>
      <c r="E37" s="43">
        <v>5274710.76</v>
      </c>
      <c r="F37" s="15">
        <f t="shared" si="8"/>
        <v>7380275.75</v>
      </c>
      <c r="G37" s="16">
        <v>7380275.75</v>
      </c>
      <c r="H37" s="16">
        <v>7380275.75</v>
      </c>
      <c r="I37" s="16">
        <f t="shared" si="6"/>
        <v>0</v>
      </c>
    </row>
    <row r="38" spans="2:9" ht="12.75">
      <c r="B38" s="13" t="s">
        <v>39</v>
      </c>
      <c r="C38" s="11"/>
      <c r="D38" s="15">
        <v>1763052</v>
      </c>
      <c r="E38" s="43">
        <v>2627013.95</v>
      </c>
      <c r="F38" s="15">
        <f t="shared" si="8"/>
        <v>4390065.95</v>
      </c>
      <c r="G38" s="16">
        <v>4390065.95</v>
      </c>
      <c r="H38" s="16">
        <v>3953329.95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44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43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43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43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43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43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43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43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43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43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4610542.14</v>
      </c>
      <c r="E49" s="44">
        <f t="shared" si="11"/>
        <v>-2777874.77</v>
      </c>
      <c r="F49" s="15">
        <f t="shared" si="11"/>
        <v>1832667.3699999996</v>
      </c>
      <c r="G49" s="15">
        <f t="shared" si="11"/>
        <v>1832061.19</v>
      </c>
      <c r="H49" s="15">
        <f t="shared" si="11"/>
        <v>1832061.18</v>
      </c>
      <c r="I49" s="15">
        <f t="shared" si="11"/>
        <v>606.1799999995856</v>
      </c>
    </row>
    <row r="50" spans="2:9" ht="12.75">
      <c r="B50" s="13" t="s">
        <v>51</v>
      </c>
      <c r="C50" s="11"/>
      <c r="D50" s="15">
        <v>4610542.14</v>
      </c>
      <c r="E50" s="43">
        <v>-3631469.54</v>
      </c>
      <c r="F50" s="15">
        <f t="shared" si="10"/>
        <v>979072.5999999996</v>
      </c>
      <c r="G50" s="16">
        <v>978466.42</v>
      </c>
      <c r="H50" s="16">
        <v>978466.42</v>
      </c>
      <c r="I50" s="16">
        <f t="shared" si="6"/>
        <v>606.1799999995856</v>
      </c>
    </row>
    <row r="51" spans="2:9" ht="12.75">
      <c r="B51" s="13" t="s">
        <v>52</v>
      </c>
      <c r="C51" s="11"/>
      <c r="D51" s="15">
        <v>0</v>
      </c>
      <c r="E51" s="43">
        <v>68752.96</v>
      </c>
      <c r="F51" s="15">
        <f t="shared" si="10"/>
        <v>68752.96</v>
      </c>
      <c r="G51" s="16">
        <v>68752.96</v>
      </c>
      <c r="H51" s="16">
        <v>68752.96</v>
      </c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43">
        <v>42058.31</v>
      </c>
      <c r="F52" s="15">
        <f t="shared" si="10"/>
        <v>42058.31</v>
      </c>
      <c r="G52" s="16">
        <v>42058.31</v>
      </c>
      <c r="H52" s="16">
        <v>42058.31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43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43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43">
        <v>645343.5</v>
      </c>
      <c r="F55" s="15">
        <f t="shared" si="10"/>
        <v>645343.5</v>
      </c>
      <c r="G55" s="16">
        <v>645343.5</v>
      </c>
      <c r="H55" s="16">
        <v>645343.49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43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43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43">
        <v>97440</v>
      </c>
      <c r="F58" s="15">
        <f t="shared" si="10"/>
        <v>97440</v>
      </c>
      <c r="G58" s="16">
        <v>97440</v>
      </c>
      <c r="H58" s="16">
        <v>97440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44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43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43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43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44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43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43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43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43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43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43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43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43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44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43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43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43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44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43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43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43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43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43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43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43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4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100244835.9</v>
      </c>
      <c r="E85" s="46">
        <f>E86+E104+E94+E114+E124+E134+E138+E147+E151</f>
        <v>12392433.59</v>
      </c>
      <c r="F85" s="21">
        <f t="shared" si="12"/>
        <v>112637269.49</v>
      </c>
      <c r="G85" s="21">
        <f>G86+G104+G94+G114+G124+G134+G138+G147+G151</f>
        <v>112637269.49</v>
      </c>
      <c r="H85" s="21">
        <f>H86+H104+H94+H114+H124+H134+H138+H147+H151</f>
        <v>107245684.44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77701726.9</v>
      </c>
      <c r="E86" s="44">
        <f>SUM(E87:E93)</f>
        <v>11692433.59</v>
      </c>
      <c r="F86" s="15">
        <f>SUM(F87:F93)</f>
        <v>89394160.49</v>
      </c>
      <c r="G86" s="15">
        <f>SUM(G87:G93)</f>
        <v>89394160.49</v>
      </c>
      <c r="H86" s="15">
        <f>SUM(H87:H93)</f>
        <v>84003573.91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44538557.38</v>
      </c>
      <c r="E87" s="43">
        <v>430318.7</v>
      </c>
      <c r="F87" s="15">
        <f aca="true" t="shared" si="14" ref="F87:F103">D87+E87</f>
        <v>44968876.080000006</v>
      </c>
      <c r="G87" s="16">
        <v>44968876.08</v>
      </c>
      <c r="H87" s="16">
        <v>44968876.08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43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17931768.83</v>
      </c>
      <c r="E89" s="43">
        <v>8693384.82</v>
      </c>
      <c r="F89" s="15">
        <f t="shared" si="14"/>
        <v>26625153.65</v>
      </c>
      <c r="G89" s="16">
        <v>26625153.65</v>
      </c>
      <c r="H89" s="16">
        <v>24999215.19</v>
      </c>
      <c r="I89" s="16">
        <f t="shared" si="13"/>
        <v>0</v>
      </c>
    </row>
    <row r="90" spans="2:9" ht="12.75">
      <c r="B90" s="13" t="s">
        <v>16</v>
      </c>
      <c r="C90" s="11"/>
      <c r="D90" s="15">
        <v>13682946.51</v>
      </c>
      <c r="E90" s="43">
        <v>1791070.92</v>
      </c>
      <c r="F90" s="15">
        <f t="shared" si="14"/>
        <v>15474017.43</v>
      </c>
      <c r="G90" s="16">
        <v>15474017.43</v>
      </c>
      <c r="H90" s="16">
        <v>12545628.72</v>
      </c>
      <c r="I90" s="16">
        <f t="shared" si="13"/>
        <v>0</v>
      </c>
    </row>
    <row r="91" spans="2:9" ht="12.75">
      <c r="B91" s="13" t="s">
        <v>17</v>
      </c>
      <c r="C91" s="11"/>
      <c r="D91" s="15">
        <v>524383.95</v>
      </c>
      <c r="E91" s="43">
        <v>132383.93</v>
      </c>
      <c r="F91" s="15">
        <f t="shared" si="14"/>
        <v>656767.8799999999</v>
      </c>
      <c r="G91" s="16">
        <v>656767.88</v>
      </c>
      <c r="H91" s="16">
        <v>656767.88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43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1024070.23</v>
      </c>
      <c r="E93" s="43">
        <v>645275.22</v>
      </c>
      <c r="F93" s="15">
        <f t="shared" si="14"/>
        <v>1669345.45</v>
      </c>
      <c r="G93" s="16">
        <v>1669345.45</v>
      </c>
      <c r="H93" s="16">
        <v>833086.04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7112833</v>
      </c>
      <c r="E94" s="44">
        <f>SUM(E95:E103)</f>
        <v>-1814238.48</v>
      </c>
      <c r="F94" s="15">
        <f>SUM(F95:F103)</f>
        <v>5298594.52</v>
      </c>
      <c r="G94" s="15">
        <f>SUM(G95:G103)</f>
        <v>5298594.52</v>
      </c>
      <c r="H94" s="15">
        <f>SUM(H95:H103)</f>
        <v>5298595.049999999</v>
      </c>
      <c r="I94" s="16">
        <f t="shared" si="13"/>
        <v>0</v>
      </c>
    </row>
    <row r="95" spans="2:9" ht="12.75">
      <c r="B95" s="13" t="s">
        <v>21</v>
      </c>
      <c r="C95" s="11"/>
      <c r="D95" s="15">
        <v>3919741</v>
      </c>
      <c r="E95" s="43">
        <v>-166156.8</v>
      </c>
      <c r="F95" s="15">
        <f t="shared" si="14"/>
        <v>3753584.2</v>
      </c>
      <c r="G95" s="16">
        <v>3753584.2</v>
      </c>
      <c r="H95" s="16">
        <v>3753584.19</v>
      </c>
      <c r="I95" s="16">
        <f t="shared" si="13"/>
        <v>0</v>
      </c>
    </row>
    <row r="96" spans="2:9" ht="12.75">
      <c r="B96" s="13" t="s">
        <v>22</v>
      </c>
      <c r="C96" s="11"/>
      <c r="D96" s="15">
        <v>608029</v>
      </c>
      <c r="E96" s="43">
        <v>-343836.19</v>
      </c>
      <c r="F96" s="15">
        <f t="shared" si="14"/>
        <v>264192.81</v>
      </c>
      <c r="G96" s="16">
        <v>264192.81</v>
      </c>
      <c r="H96" s="16">
        <v>264192.81</v>
      </c>
      <c r="I96" s="16">
        <f t="shared" si="13"/>
        <v>0</v>
      </c>
    </row>
    <row r="97" spans="2:9" ht="12.75">
      <c r="B97" s="13" t="s">
        <v>23</v>
      </c>
      <c r="C97" s="11"/>
      <c r="D97" s="15">
        <v>16866</v>
      </c>
      <c r="E97" s="43">
        <v>-16866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143601</v>
      </c>
      <c r="E98" s="43">
        <v>-117888.16</v>
      </c>
      <c r="F98" s="15">
        <f t="shared" si="14"/>
        <v>25712.839999999997</v>
      </c>
      <c r="G98" s="16">
        <v>25712.84</v>
      </c>
      <c r="H98" s="16">
        <v>25712.84</v>
      </c>
      <c r="I98" s="16">
        <f t="shared" si="13"/>
        <v>0</v>
      </c>
    </row>
    <row r="99" spans="2:9" ht="12.75">
      <c r="B99" s="13" t="s">
        <v>25</v>
      </c>
      <c r="C99" s="11"/>
      <c r="D99" s="15">
        <v>288507</v>
      </c>
      <c r="E99" s="43">
        <v>-219941.42</v>
      </c>
      <c r="F99" s="15">
        <f t="shared" si="14"/>
        <v>68565.57999999999</v>
      </c>
      <c r="G99" s="16">
        <v>68565.58</v>
      </c>
      <c r="H99" s="16">
        <v>68565.61</v>
      </c>
      <c r="I99" s="16">
        <f t="shared" si="13"/>
        <v>0</v>
      </c>
    </row>
    <row r="100" spans="2:9" ht="12.75">
      <c r="B100" s="13" t="s">
        <v>26</v>
      </c>
      <c r="C100" s="11"/>
      <c r="D100" s="15">
        <v>901911</v>
      </c>
      <c r="E100" s="43">
        <v>-97780.42</v>
      </c>
      <c r="F100" s="15">
        <f t="shared" si="14"/>
        <v>804130.58</v>
      </c>
      <c r="G100" s="16">
        <v>804130.58</v>
      </c>
      <c r="H100" s="16">
        <v>804130.58</v>
      </c>
      <c r="I100" s="16">
        <f t="shared" si="13"/>
        <v>0</v>
      </c>
    </row>
    <row r="101" spans="2:9" ht="12.75">
      <c r="B101" s="13" t="s">
        <v>27</v>
      </c>
      <c r="C101" s="11"/>
      <c r="D101" s="15">
        <v>607395</v>
      </c>
      <c r="E101" s="43">
        <v>-337665.74</v>
      </c>
      <c r="F101" s="15">
        <f t="shared" si="14"/>
        <v>269729.26</v>
      </c>
      <c r="G101" s="16">
        <v>269729.26</v>
      </c>
      <c r="H101" s="16">
        <v>269729.77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43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626783</v>
      </c>
      <c r="E103" s="43">
        <v>-514103.75</v>
      </c>
      <c r="F103" s="15">
        <f t="shared" si="14"/>
        <v>112679.25</v>
      </c>
      <c r="G103" s="16">
        <v>112679.25</v>
      </c>
      <c r="H103" s="16">
        <v>112679.25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15430276</v>
      </c>
      <c r="E104" s="44">
        <f>SUM(E105:E113)</f>
        <v>1814238.48</v>
      </c>
      <c r="F104" s="15">
        <f>SUM(F105:F113)</f>
        <v>17244514.48</v>
      </c>
      <c r="G104" s="15">
        <f>SUM(G105:G113)</f>
        <v>17244514.48</v>
      </c>
      <c r="H104" s="15">
        <f>SUM(H105:H113)</f>
        <v>17243515.48</v>
      </c>
      <c r="I104" s="16">
        <f t="shared" si="13"/>
        <v>0</v>
      </c>
    </row>
    <row r="105" spans="2:9" ht="12.75">
      <c r="B105" s="13" t="s">
        <v>31</v>
      </c>
      <c r="C105" s="11"/>
      <c r="D105" s="15">
        <v>1638495</v>
      </c>
      <c r="E105" s="43">
        <v>1846847.5</v>
      </c>
      <c r="F105" s="16">
        <f>D105+E105</f>
        <v>3485342.5</v>
      </c>
      <c r="G105" s="16">
        <v>3485342.5</v>
      </c>
      <c r="H105" s="16">
        <v>3484343.51</v>
      </c>
      <c r="I105" s="16">
        <f t="shared" si="13"/>
        <v>0</v>
      </c>
    </row>
    <row r="106" spans="2:9" ht="12.75">
      <c r="B106" s="13" t="s">
        <v>32</v>
      </c>
      <c r="C106" s="11"/>
      <c r="D106" s="15">
        <v>774288</v>
      </c>
      <c r="E106" s="43">
        <v>404596.13</v>
      </c>
      <c r="F106" s="16">
        <f aca="true" t="shared" si="15" ref="F106:F113">D106+E106</f>
        <v>1178884.13</v>
      </c>
      <c r="G106" s="16">
        <v>1178884.13</v>
      </c>
      <c r="H106" s="16">
        <v>1178884.12</v>
      </c>
      <c r="I106" s="16">
        <f t="shared" si="13"/>
        <v>0</v>
      </c>
    </row>
    <row r="107" spans="2:9" ht="12.75">
      <c r="B107" s="13" t="s">
        <v>33</v>
      </c>
      <c r="C107" s="11"/>
      <c r="D107" s="15">
        <v>1928684</v>
      </c>
      <c r="E107" s="43">
        <v>1004995.33</v>
      </c>
      <c r="F107" s="16">
        <f t="shared" si="15"/>
        <v>2933679.33</v>
      </c>
      <c r="G107" s="16">
        <v>2933679.33</v>
      </c>
      <c r="H107" s="16">
        <v>2933679.33</v>
      </c>
      <c r="I107" s="16">
        <f t="shared" si="13"/>
        <v>0</v>
      </c>
    </row>
    <row r="108" spans="2:9" ht="12.75">
      <c r="B108" s="13" t="s">
        <v>34</v>
      </c>
      <c r="C108" s="11"/>
      <c r="D108" s="15">
        <v>59602</v>
      </c>
      <c r="E108" s="43">
        <v>46546.54</v>
      </c>
      <c r="F108" s="16">
        <f t="shared" si="15"/>
        <v>106148.54000000001</v>
      </c>
      <c r="G108" s="16">
        <v>106148.54</v>
      </c>
      <c r="H108" s="16">
        <v>106148.54</v>
      </c>
      <c r="I108" s="16">
        <f t="shared" si="13"/>
        <v>0</v>
      </c>
    </row>
    <row r="109" spans="2:9" ht="12.75">
      <c r="B109" s="13" t="s">
        <v>35</v>
      </c>
      <c r="C109" s="11"/>
      <c r="D109" s="15">
        <v>5059174</v>
      </c>
      <c r="E109" s="43">
        <v>-1366700.71</v>
      </c>
      <c r="F109" s="16">
        <f t="shared" si="15"/>
        <v>3692473.29</v>
      </c>
      <c r="G109" s="16">
        <v>3692473.29</v>
      </c>
      <c r="H109" s="16">
        <v>3692473.29</v>
      </c>
      <c r="I109" s="16">
        <f t="shared" si="13"/>
        <v>0</v>
      </c>
    </row>
    <row r="110" spans="2:9" ht="12.75">
      <c r="B110" s="13" t="s">
        <v>36</v>
      </c>
      <c r="C110" s="11"/>
      <c r="D110" s="15">
        <v>235058</v>
      </c>
      <c r="E110" s="43">
        <v>334265.99</v>
      </c>
      <c r="F110" s="16">
        <f t="shared" si="15"/>
        <v>569323.99</v>
      </c>
      <c r="G110" s="16">
        <v>569323.99</v>
      </c>
      <c r="H110" s="16">
        <v>569323.99</v>
      </c>
      <c r="I110" s="16">
        <f t="shared" si="13"/>
        <v>0</v>
      </c>
    </row>
    <row r="111" spans="2:9" ht="12.75">
      <c r="B111" s="13" t="s">
        <v>37</v>
      </c>
      <c r="C111" s="11"/>
      <c r="D111" s="15">
        <v>1909008</v>
      </c>
      <c r="E111" s="43">
        <v>-881927.93</v>
      </c>
      <c r="F111" s="16">
        <f t="shared" si="15"/>
        <v>1027080.07</v>
      </c>
      <c r="G111" s="16">
        <v>1027080.07</v>
      </c>
      <c r="H111" s="16">
        <v>1027080.07</v>
      </c>
      <c r="I111" s="16">
        <f t="shared" si="13"/>
        <v>0</v>
      </c>
    </row>
    <row r="112" spans="2:9" ht="12.75">
      <c r="B112" s="13" t="s">
        <v>38</v>
      </c>
      <c r="C112" s="11"/>
      <c r="D112" s="15">
        <v>2062915</v>
      </c>
      <c r="E112" s="43">
        <v>2175925.63</v>
      </c>
      <c r="F112" s="16">
        <f t="shared" si="15"/>
        <v>4238840.63</v>
      </c>
      <c r="G112" s="16">
        <v>4238840.63</v>
      </c>
      <c r="H112" s="16">
        <v>4238840.63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1763052</v>
      </c>
      <c r="E113" s="43">
        <v>-1750310</v>
      </c>
      <c r="F113" s="16">
        <f t="shared" si="15"/>
        <v>12742</v>
      </c>
      <c r="G113" s="16">
        <v>12742</v>
      </c>
      <c r="H113" s="16">
        <v>12742</v>
      </c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44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43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43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43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43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43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43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43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43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43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44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43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43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43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43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43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43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43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43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43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44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43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43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43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44">
        <f>SUM(E139:E146)</f>
        <v>700000</v>
      </c>
      <c r="F138" s="15">
        <f>F139+F140+F141+F142+F143+F145+F146</f>
        <v>700000</v>
      </c>
      <c r="G138" s="15">
        <f>SUM(G139:G146)</f>
        <v>700000</v>
      </c>
      <c r="H138" s="15">
        <f>SUM(H139:H146)</f>
        <v>700000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43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43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43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43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>
        <v>0</v>
      </c>
      <c r="E143" s="43">
        <v>700000</v>
      </c>
      <c r="F143" s="16">
        <f t="shared" si="18"/>
        <v>700000</v>
      </c>
      <c r="G143" s="16">
        <v>700000</v>
      </c>
      <c r="H143" s="16">
        <v>700000</v>
      </c>
      <c r="I143" s="16">
        <f t="shared" si="13"/>
        <v>0</v>
      </c>
    </row>
    <row r="144" spans="2:9" ht="12.75">
      <c r="B144" s="13" t="s">
        <v>70</v>
      </c>
      <c r="C144" s="11"/>
      <c r="D144" s="15"/>
      <c r="E144" s="43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43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43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44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43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43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43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44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43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43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43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43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43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43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43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43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205461079.86</v>
      </c>
      <c r="E160" s="47">
        <f t="shared" si="21"/>
        <v>24260016.61</v>
      </c>
      <c r="F160" s="14">
        <f t="shared" si="21"/>
        <v>229721096.47</v>
      </c>
      <c r="G160" s="14">
        <f t="shared" si="21"/>
        <v>229720490.29000002</v>
      </c>
      <c r="H160" s="14">
        <f t="shared" si="21"/>
        <v>221067605.35000002</v>
      </c>
      <c r="I160" s="14">
        <f t="shared" si="21"/>
        <v>606.1799999995856</v>
      </c>
    </row>
    <row r="161" spans="2:9" ht="13.5" thickBot="1">
      <c r="B161" s="5"/>
      <c r="C161" s="12"/>
      <c r="D161" s="17"/>
      <c r="E161" s="4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2016-12-20T19:53:14Z</cp:lastPrinted>
  <dcterms:created xsi:type="dcterms:W3CDTF">2016-10-11T20:25:15Z</dcterms:created>
  <dcterms:modified xsi:type="dcterms:W3CDTF">2020-01-27T20:13:57Z</dcterms:modified>
  <cp:category/>
  <cp:version/>
  <cp:contentType/>
  <cp:contentStatus/>
</cp:coreProperties>
</file>