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nidadtransparencia\Documents\SUGEYDI\INFORMES COTAIPEC 2020\DATOS PERSONALES\"/>
    </mc:Choice>
  </mc:AlternateContent>
  <xr:revisionPtr revIDLastSave="0" documentId="13_ncr:1_{FA69633D-258C-44BC-A7A3-5790CD0A8A54}" xr6:coauthVersionLast="45" xr6:coauthVersionMax="45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FORMULAS" sheetId="4" state="hidden" r:id="rId1"/>
    <sheet name="FORMATO INFORME ANUAL PDP" sheetId="1" r:id="rId2"/>
    <sheet name="INFORME DETALLADO" sheetId="2" r:id="rId3"/>
    <sheet name="ACTIVIDADES EN MATERIA DE PDP" sheetId="3" r:id="rId4"/>
  </sheets>
  <externalReferences>
    <externalReference r:id="rId5"/>
  </externalReferences>
  <definedNames>
    <definedName name="_xlnm._FilterDatabase" localSheetId="0" hidden="1">FORMULAS!$A$1:$F$136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" l="1"/>
  <c r="M9" i="2" l="1"/>
  <c r="K9" i="2"/>
  <c r="J9" i="2"/>
  <c r="H9" i="2" l="1"/>
  <c r="E9" i="2"/>
  <c r="D9" i="2"/>
  <c r="C9" i="2"/>
  <c r="A21" i="3" l="1"/>
  <c r="J4" i="3"/>
  <c r="G9" i="2"/>
  <c r="Y8" i="2"/>
  <c r="X8" i="2"/>
  <c r="W8" i="2"/>
  <c r="V8" i="2"/>
  <c r="U8" i="2"/>
  <c r="T8" i="2"/>
  <c r="S8" i="2"/>
  <c r="R8" i="2"/>
  <c r="Q8" i="2"/>
  <c r="P8" i="2"/>
  <c r="O8" i="2"/>
  <c r="N8" i="2"/>
  <c r="Y7" i="2"/>
  <c r="X7" i="2"/>
  <c r="W7" i="2"/>
  <c r="V7" i="2"/>
  <c r="U7" i="2"/>
  <c r="T7" i="2"/>
  <c r="S7" i="2"/>
  <c r="R7" i="2"/>
  <c r="Q7" i="2"/>
  <c r="P7" i="2"/>
  <c r="O7" i="2"/>
  <c r="N7" i="2"/>
  <c r="Y4" i="2"/>
  <c r="E4" i="2"/>
  <c r="K16" i="1"/>
  <c r="J16" i="1"/>
  <c r="I16" i="1"/>
  <c r="H16" i="1"/>
  <c r="G16" i="1"/>
  <c r="F16" i="1"/>
  <c r="F9" i="1" s="1"/>
  <c r="E16" i="1"/>
  <c r="D16" i="1"/>
  <c r="C16" i="1"/>
  <c r="B16" i="1"/>
  <c r="B17" i="1" s="1"/>
  <c r="K10" i="1"/>
  <c r="J10" i="1"/>
  <c r="I10" i="1"/>
  <c r="H10" i="1"/>
  <c r="H9" i="1" s="1"/>
  <c r="G10" i="1"/>
  <c r="F10" i="1"/>
  <c r="E10" i="1"/>
  <c r="D10" i="1"/>
  <c r="C10" i="1"/>
  <c r="B10" i="1"/>
  <c r="G9" i="1" l="1"/>
  <c r="F11" i="1"/>
  <c r="I9" i="1"/>
  <c r="H7" i="1" s="1"/>
  <c r="J11" i="1"/>
  <c r="K9" i="1"/>
  <c r="J17" i="1"/>
  <c r="H17" i="1"/>
  <c r="F17" i="1"/>
  <c r="D17" i="1"/>
  <c r="E9" i="1"/>
  <c r="D9" i="1"/>
  <c r="D7" i="1" s="1"/>
  <c r="C9" i="1"/>
  <c r="J9" i="1"/>
  <c r="J7" i="1" s="1"/>
  <c r="H11" i="1"/>
  <c r="F7" i="1"/>
  <c r="D11" i="1"/>
  <c r="B11" i="1"/>
  <c r="B9" i="1"/>
  <c r="B7" i="1" l="1"/>
  <c r="F24" i="1" s="1"/>
  <c r="J24" i="1"/>
  <c r="H24" i="1"/>
</calcChain>
</file>

<file path=xl/sharedStrings.xml><?xml version="1.0" encoding="utf-8"?>
<sst xmlns="http://schemas.openxmlformats.org/spreadsheetml/2006/main" count="320" uniqueCount="249">
  <si>
    <t>Nombre del Responsable</t>
  </si>
  <si>
    <t>Periodo que se informa</t>
  </si>
  <si>
    <t>Acceso</t>
  </si>
  <si>
    <t>Rectificación</t>
  </si>
  <si>
    <t>Cancelación</t>
  </si>
  <si>
    <t>Oposición</t>
  </si>
  <si>
    <t>Portabilidad</t>
  </si>
  <si>
    <t>Número total de solicitudes recibidas</t>
  </si>
  <si>
    <t>Físico</t>
  </si>
  <si>
    <t>Electrónico</t>
  </si>
  <si>
    <t>Solicitudes reconducidas</t>
  </si>
  <si>
    <t>Solicitudes desechadas por no haberse desahogado la prevención</t>
  </si>
  <si>
    <t>Solicitudes orientadas a trámite o procedimiento específico</t>
  </si>
  <si>
    <t>Nombre y Firma de quien elabora</t>
  </si>
  <si>
    <t>Folio de la solicitud</t>
  </si>
  <si>
    <t>Modalidad</t>
  </si>
  <si>
    <t>Medida especial de presentación de la solicitud</t>
  </si>
  <si>
    <t>Fecha de Recepción de la solicitud</t>
  </si>
  <si>
    <t>Fecha de entrega o del ejercicio del derecho ARCO</t>
  </si>
  <si>
    <t xml:space="preserve">Tiempo de respuesta (dias habiles) </t>
  </si>
  <si>
    <t>Tiempo promedio de respuesta a las solicitudes</t>
  </si>
  <si>
    <t>Avisos de privacidad</t>
  </si>
  <si>
    <t xml:space="preserve">No </t>
  </si>
  <si>
    <t xml:space="preserve">Nombre </t>
  </si>
  <si>
    <t xml:space="preserve">Medio de difusión </t>
  </si>
  <si>
    <t>Simplificado</t>
  </si>
  <si>
    <t xml:space="preserve">Integral </t>
  </si>
  <si>
    <t>Integral</t>
  </si>
  <si>
    <t>Total de avisos de privacidad</t>
  </si>
  <si>
    <t>Indicar si el responsable cuenta con los siguientes:</t>
  </si>
  <si>
    <t>Documento de seguridad</t>
  </si>
  <si>
    <t>Contrato o Instrumento juridico que formaliza la relación Responsable-Encargado</t>
  </si>
  <si>
    <t>Oficial de Datos Personales</t>
  </si>
  <si>
    <t>SI</t>
  </si>
  <si>
    <t>NO</t>
  </si>
  <si>
    <t>LISTADO DE SUJETOS OBLIGADOS</t>
  </si>
  <si>
    <t>DERECHOS ARCOP</t>
  </si>
  <si>
    <t>TITULAR</t>
  </si>
  <si>
    <t>Hombre</t>
  </si>
  <si>
    <t>Mujer</t>
  </si>
  <si>
    <t>DÍA</t>
  </si>
  <si>
    <t>MES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</si>
  <si>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</si>
  <si>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</si>
  <si>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</si>
  <si>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</si>
  <si>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</si>
  <si>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</si>
  <si>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</si>
  <si>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</si>
  <si>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</si>
  <si>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</si>
  <si>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</si>
  <si>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</si>
  <si>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</si>
  <si>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solicitudes atendidas</t>
  </si>
  <si>
    <t>Total solicitudes no atendidas</t>
  </si>
  <si>
    <t>Atendidas con prórroga de tiempo</t>
  </si>
  <si>
    <t>Atendidas declarando la inexistencia de los datos</t>
  </si>
  <si>
    <t>Atendidas con costo de recuperación</t>
  </si>
  <si>
    <t xml:space="preserve">No atendidas por incompetencia </t>
  </si>
  <si>
    <t>Día</t>
  </si>
  <si>
    <t>Mes</t>
  </si>
  <si>
    <t>Año</t>
  </si>
  <si>
    <t>Total de solicitudes de derechos ARCO-P</t>
  </si>
  <si>
    <t>Total de solicitudes atendidas ARCO-P</t>
  </si>
  <si>
    <t>Total de solicitudes no atendidas ARCO-P</t>
  </si>
  <si>
    <t>Secretaría de la Contraloría</t>
  </si>
  <si>
    <t>Fiscalía General del Estado</t>
  </si>
  <si>
    <t>Secretaría de Desarrollo Económico</t>
  </si>
  <si>
    <t>Secretaría de Salud</t>
  </si>
  <si>
    <t>Secretaría de Desarrollo Rural</t>
  </si>
  <si>
    <t>Secretaría de Desarrollo Urbano, Obras Públicas e Infraestructura</t>
  </si>
  <si>
    <t>Secretaría de Pesca y Acuacultura</t>
  </si>
  <si>
    <t>Secretaría de Desarrollo Social y Humano</t>
  </si>
  <si>
    <t>Secretaría de Educación</t>
  </si>
  <si>
    <t xml:space="preserve">Secretaría de Finanzas </t>
  </si>
  <si>
    <t>Secretaría General de Gobierno</t>
  </si>
  <si>
    <t>Secretaría de Turismo</t>
  </si>
  <si>
    <t>Secretaría de Seguridad Pública</t>
  </si>
  <si>
    <t xml:space="preserve">Secretaría de Cultura </t>
  </si>
  <si>
    <t>Instituto de Seguridad y Servicios Sociales de los Trabajadores del Estado de Campeche</t>
  </si>
  <si>
    <t>Instituto Estatal de la Educación para los Adultos</t>
  </si>
  <si>
    <t>Instituto Estatal para el Fomento de las Actividades Artesanales en Campeche</t>
  </si>
  <si>
    <t>Sistema para el Desarrollo Integral de la Familia del Estado de Campeche</t>
  </si>
  <si>
    <t>Promotora de Eventos Artísticos, Culturales y de Convenciones del Estado de Campeche</t>
  </si>
  <si>
    <t>Comisión de Agua Potable y Alcantarillado del Estado de Campeche</t>
  </si>
  <si>
    <t>Sistema de Televisión y Radio de Campeche</t>
  </si>
  <si>
    <t>Instituto de Servicios Descentralizados de Salud Pública del Estado de Campeche</t>
  </si>
  <si>
    <t>Colegio de Bachilleres del Estado de Campeche</t>
  </si>
  <si>
    <t>Instituto de Capacitación para el Trabajo del Estado de Campeche</t>
  </si>
  <si>
    <t>Hospital Psiquiátrico de Campeche</t>
  </si>
  <si>
    <t xml:space="preserve">Comisión Estatal de Desarrollo de Suelo y Vivienda </t>
  </si>
  <si>
    <t>Universidad Autónoma de Campeche</t>
  </si>
  <si>
    <t>Instituto de la Infraestructura Física Educativa del Estado de Campeche</t>
  </si>
  <si>
    <t>Instituto de la Juventud del Estado de Campeche</t>
  </si>
  <si>
    <t>Instituto de Información Estadística, Geográfica y Catastral del Estado de Campeche</t>
  </si>
  <si>
    <t>Instituto Campechano</t>
  </si>
  <si>
    <t>Universidad Tecnológica de Campeche</t>
  </si>
  <si>
    <t>Instituto Tecnológico Superior de Calkiní</t>
  </si>
  <si>
    <t>Universidad Autónoma del Carmen</t>
  </si>
  <si>
    <t>Instituto Tecnológico Superior de Escárcega</t>
  </si>
  <si>
    <t>Fundación Pablo García</t>
  </si>
  <si>
    <t>Hospital Dr. Manuel Campos</t>
  </si>
  <si>
    <t>Fondo Campeche</t>
  </si>
  <si>
    <t>Administración Portuaria Integral de Campeche, S.A de C.V</t>
  </si>
  <si>
    <t>Congreso del Estado de Campeche</t>
  </si>
  <si>
    <t>Auditoría Superior del Estado de Campeche</t>
  </si>
  <si>
    <t>Comisión de Derechos Humanos del Estado de Campeche</t>
  </si>
  <si>
    <t>Instituto Electoral del Estado de Campeche</t>
  </si>
  <si>
    <t>Comisión de Transparencia y Acceso a la Información Pública del Estado de Campeche</t>
  </si>
  <si>
    <t>Tribunal Superior de Justicia del Estado de Campeche</t>
  </si>
  <si>
    <t>Ayuntamiento de Campeche</t>
  </si>
  <si>
    <t>Sistema Municipal para el Desarrollo Integral de la Familia de Campeche</t>
  </si>
  <si>
    <t xml:space="preserve">Sistema Municipal de Agua Potable y Alcantarillado de Campeche </t>
  </si>
  <si>
    <t>Ayuntamiento de  Candelaria</t>
  </si>
  <si>
    <t>Sistema Municipal para el Desarrollo Integral de la Familia de Candelaria</t>
  </si>
  <si>
    <t>Ayuntamiento de  Champotón</t>
  </si>
  <si>
    <t>Sistema Municipal para el Desarrollo Integral de la Familia de Champotón</t>
  </si>
  <si>
    <t>Ayuntamiento de  Hopelchén</t>
  </si>
  <si>
    <t>Sistema Municipal para el Desarrollo Integral de la Familia de Hopelchén</t>
  </si>
  <si>
    <t>Ayuntamiento de Calkiní</t>
  </si>
  <si>
    <t>Sistema Municipal para el Desarrollo Integral de la Familia de Calkiní</t>
  </si>
  <si>
    <t>Ayuntamiento de  Tenabo</t>
  </si>
  <si>
    <t>Sistema Municipal para el Desarrollo Integral de la Familia de Tenabo</t>
  </si>
  <si>
    <t>Ayuntamiento de  Hecelchakán</t>
  </si>
  <si>
    <t>Sistema Municipal para el Desarrollo Integral de la Familia de Hecelchakán</t>
  </si>
  <si>
    <t>Ayuntamiento de  Palizada</t>
  </si>
  <si>
    <t>Sistema Municipal para el Desarrollo Integral de la Familia de Palizada</t>
  </si>
  <si>
    <t>Ayuntamiento de Carmen</t>
  </si>
  <si>
    <t>Sistema Municipal para el Desarrollo Integral de la Familia de Carmen</t>
  </si>
  <si>
    <t>Sistema Municipal de Agua Potable y Alcantarillado de Carmen</t>
  </si>
  <si>
    <t>Instituto Municipal de la Mujer de Carmen</t>
  </si>
  <si>
    <t>Instituto Municipal de Vivienda de Carmen</t>
  </si>
  <si>
    <t>Instituto Municipal de Planeación de Carmen</t>
  </si>
  <si>
    <t xml:space="preserve"> Ayuntamiento de  Escárcega</t>
  </si>
  <si>
    <t>Sistema Municipal para el Desarrollo Integral de la Familia de Escárcega</t>
  </si>
  <si>
    <t>Sistema Municipal de Agua Potable y Alcantarillado de Escárcega</t>
  </si>
  <si>
    <t>Ayuntamiento de  Calakmul</t>
  </si>
  <si>
    <t>Sistema Municipal para el Desarrollo Integral de la Familia de Calakmul</t>
  </si>
  <si>
    <t xml:space="preserve"> Junta Municipal de Pich del Municipio de Campeche</t>
  </si>
  <si>
    <t>Junta Municipal de Tixmucuy del Municipio de Campeche</t>
  </si>
  <si>
    <t>Junta Municipal de Alfredo V. Bonfil del Municipio de Campeche</t>
  </si>
  <si>
    <t xml:space="preserve"> Junta Municipal de Hampolol del Municipio de Campeche</t>
  </si>
  <si>
    <t>Junta Municipal de Atasta del Municipio de Carmen</t>
  </si>
  <si>
    <t>Junta Municipal de Sabancuy del Municipio de Carmen</t>
  </si>
  <si>
    <t>Junta Municipal de Mamantel del Municipio de Carmen</t>
  </si>
  <si>
    <t>Junta Municipal de Seybaplaya del Municipio de Champotón</t>
  </si>
  <si>
    <t>Junta Municipal de Hool del Municipio de Champotón</t>
  </si>
  <si>
    <t>Junta Municipal de Felipe Carrillo Puerto del Municipio de Champotón</t>
  </si>
  <si>
    <t>Junta Municipal de Sihochac del Municipio de Champotón</t>
  </si>
  <si>
    <t>Junta Municipal de Bécal del Municipio de Calkiní</t>
  </si>
  <si>
    <t>Junta Municipal de Dzitbalché del Municipio de Calkiní</t>
  </si>
  <si>
    <t xml:space="preserve"> Junta Municipal de Nunkiní del Municipio de Calkiní</t>
  </si>
  <si>
    <t>Junta Municipal de Dzibalchén del Municipio de Hopelchén</t>
  </si>
  <si>
    <t>Junta Municipal de Bolonchén de Rejón del Municipio de Hopelchén</t>
  </si>
  <si>
    <t>Junta Municipal de Tinún del Municipio de Tenabo</t>
  </si>
  <si>
    <t>Junta Municipal de Pomuch del Municipio de Hecelchakán</t>
  </si>
  <si>
    <t>Junta Municipal de Centenario del Municipio de Escárcega</t>
  </si>
  <si>
    <t>Junta Municipal de Constitución del Municipio de Calakmul</t>
  </si>
  <si>
    <t>Instituto Tecnológico Superior de Champotón</t>
  </si>
  <si>
    <t>Secretaría de Administración e Innovación Gubernamental</t>
  </si>
  <si>
    <t>Consejería Jurídica</t>
  </si>
  <si>
    <t>Instituto del Deporte y de la Juventud de Carmen</t>
  </si>
  <si>
    <t>Instituto de Acceso a la Justicia del Estado de Campeche</t>
  </si>
  <si>
    <t>Universidad Tecnológica de Candelaria</t>
  </si>
  <si>
    <t>Tribunal Electoral del Estado de Campeche</t>
  </si>
  <si>
    <t>Instituto Tecnológico de Educación Superior de Hopelchén</t>
  </si>
  <si>
    <t>Universidad Tecnológica de Calakmul</t>
  </si>
  <si>
    <t>Secretaría de Planeación</t>
  </si>
  <si>
    <t>Secretaría de Desarrollo Energético Sustentable</t>
  </si>
  <si>
    <t>Secretaría del Trabajo y Previsión Social</t>
  </si>
  <si>
    <t>Secretaría de Protección Civil</t>
  </si>
  <si>
    <t>Partido Acción Nacional (PAN)</t>
  </si>
  <si>
    <t>Partido Revolucionario Institucional (PRI)</t>
  </si>
  <si>
    <t>Partido de la Revolución Democrática (PRD)</t>
  </si>
  <si>
    <t>Partido Verde Ecologista de México (PVEM)</t>
  </si>
  <si>
    <t>Movimiento Ciudadano</t>
  </si>
  <si>
    <t>Morena</t>
  </si>
  <si>
    <t>Sindicato Único de Trabajadores del Colegio de Bachilleres del Estado de Campeche</t>
  </si>
  <si>
    <t>Sindicato Único de Trabajadores del Colegio de Estudios Científicos y Tecnológicos del Estado de Campeche</t>
  </si>
  <si>
    <t>Sindicato Único del Personal Académico, Administrativo Manual  y Apoyo del Colegio de Estudios Científicos y Tecnológicos del Estado de Campeche</t>
  </si>
  <si>
    <t>Sindicato Único de Trabajadores de la Universidad Tecnológica de Campeche</t>
  </si>
  <si>
    <t>Sindicato Único de Personal Docente del Colegio de Educación Profesional y Técnica del Estado de Campeche</t>
  </si>
  <si>
    <t>Sindicato Único de Personal Académico de la Universidad Autónoma de Campeche.</t>
  </si>
  <si>
    <t>Sindicato Único de Trabajadores Administrativos, de Intendencia y Similares de la Universidad Autónoma de Campeche.</t>
  </si>
  <si>
    <t>Sindicato Único de Trabajadores Académicos, Administrativos y Manuales del Instituto Campechano</t>
  </si>
  <si>
    <t>Sindicato Único de Trabajadores de la Universidad Autónoma del Carmen.</t>
  </si>
  <si>
    <t xml:space="preserve">Sindicato Único de Trabajadores al Servicio de los Poderes, Municipios, e Instituciones Descentralizadas del Estado de Campeche </t>
  </si>
  <si>
    <t xml:space="preserve">Sindicato Único de Trabajadores al Servicio del Gobierno Municipal </t>
  </si>
  <si>
    <t>Junta Local de Conciliación y Arbitraje del Estado de Campeche</t>
  </si>
  <si>
    <t>Comisión de Conciliación y Arbitraje Médico del Estado de Campeche</t>
  </si>
  <si>
    <t>Oficina del Gobernador</t>
  </si>
  <si>
    <t>Tribunal de Justicia Administrativa del Estado de Campeche</t>
  </si>
  <si>
    <t>Fiscalía Especializada en Combate a la Corrupción del Estado de Campeche</t>
  </si>
  <si>
    <t>Fondo Estatal de Fomento Industrial del Estado de Campeche</t>
  </si>
  <si>
    <t>Agencia de Energía del Estado de Campeche</t>
  </si>
  <si>
    <t>Junta Municipal División del Norte del Municipio de Escárcega</t>
  </si>
  <si>
    <t>Junta Municipal de Monclova del Municipio de Candelaria</t>
  </si>
  <si>
    <t xml:space="preserve"> Junta Municipal de Ukum del Municipio de Hopelchén</t>
  </si>
  <si>
    <t>Junta Municipal de Miguel Hidalgo y Costilla del Municipio de Candelaria</t>
  </si>
  <si>
    <t xml:space="preserve">Sindicato Único de Trabajadores del Gobierno del Estado al Servicio de la Educación </t>
  </si>
  <si>
    <t>Sindicato Único de Trabajadores de Base del H. Ayuntamiento, Juntas y Comisarias Municipales del Municipio del Carmen</t>
  </si>
  <si>
    <t>INFORME DE ACTIVIDADES EN MATERIA DE PROTECCIÓN DE DATOS PERSONALES 2019</t>
  </si>
  <si>
    <t>INFORME ANUAL DE SOLICITUDES DE EJERCICIO DE DERECHOS ARCO-P 2019</t>
  </si>
  <si>
    <t>Titular que ejerce su derecho ARCO-P</t>
  </si>
  <si>
    <t>Derecho *ARCO-P ejercido</t>
  </si>
  <si>
    <t>*EN CASO DE QUE EL RESPONSABLE CUENTE CON SOLICITUDES DE EJERCICIO DE DERECHOS ARCO-P, DEBERÁ PRESENTAR A LA COMISIÓN ADEMAS DEL INFORME ANTERIOR EL SIGUIENTE:</t>
  </si>
  <si>
    <t>FECHA</t>
  </si>
  <si>
    <t>01/01/2019 31/12/2019</t>
  </si>
  <si>
    <t>F</t>
  </si>
  <si>
    <t>E</t>
  </si>
  <si>
    <t>PNT</t>
  </si>
  <si>
    <t>Titular</t>
  </si>
  <si>
    <t>Persona fallecida o declarada ausente</t>
  </si>
  <si>
    <t>Representante legal</t>
  </si>
  <si>
    <t>Menor de edad</t>
  </si>
  <si>
    <t>P</t>
  </si>
  <si>
    <t>Lengua indigena</t>
  </si>
  <si>
    <t>Braile</t>
  </si>
  <si>
    <t>Ninguna</t>
  </si>
  <si>
    <t>NIN</t>
  </si>
  <si>
    <t>BRA</t>
  </si>
  <si>
    <t>IND</t>
  </si>
  <si>
    <t>No.</t>
  </si>
  <si>
    <t>Políticas internas (normatividad interna) para la Protección de Datos Personales</t>
  </si>
  <si>
    <t>FORMATO 1</t>
  </si>
  <si>
    <t>FORMATO 2</t>
  </si>
  <si>
    <t>FORMATO 3</t>
  </si>
  <si>
    <t>Atendidas dentro de los 20 días</t>
  </si>
  <si>
    <t>EXT</t>
  </si>
  <si>
    <t>Instituto del Deporte del Estado de Campeche</t>
  </si>
  <si>
    <t>Instituto de Desarrollo y Formación Social del Estado de Campeche</t>
  </si>
  <si>
    <t>Instituto de la Mujer del Estado Campeche</t>
  </si>
  <si>
    <t>Colegio de Educación Profesional Técnica del Estado de Campeche</t>
  </si>
  <si>
    <t>Consejo Estatal de Investigación Científica y Desarrollo Tecnológico</t>
  </si>
  <si>
    <t>Colegio de Estudios Científicos y Tecnológicos del Estado de Campeche</t>
  </si>
  <si>
    <t>Secretaría de Medio Ambiente y Biodiversidad y Cambio Climático</t>
  </si>
  <si>
    <t>Promotora para la Conservación y Desarrollo Sustentable del Estado de Campeche</t>
  </si>
  <si>
    <t>Régimen Estatal de Protección Social en Salud</t>
  </si>
  <si>
    <t>Sistema de Atención a Niños, Niñas y Adolescentes Farmacodependientes del Estado de Campeche, “Vida Nueva”</t>
  </si>
  <si>
    <t>Fideicomiso de Inversión del Impuesto del 2% sobre Nóminas del Estado de Campeche</t>
  </si>
  <si>
    <t>Partido del Trabajo (PT)</t>
  </si>
  <si>
    <t>Lengua extranjera</t>
  </si>
  <si>
    <t>Lic. Sugeydi Concepción del Jesús Salazar Huitz</t>
  </si>
  <si>
    <t>Recursos Humanos</t>
  </si>
  <si>
    <t>Proveedores</t>
  </si>
  <si>
    <t xml:space="preserve">Control Patrimonial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</si>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</sst>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2D3F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EBE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9">
    <xf numFmtId="0" fontId="0" fillId="0" borderId="0" xfId="0"/>
    <xf numFmtId="0" fontId="0" fillId="0" borderId="0" xfId="0" applyProtection="1"/>
    <xf numFmtId="0" fontId="0" fillId="0" borderId="0" xfId="0" applyNumberFormat="1" applyProtection="1"/>
    <xf numFmtId="0" fontId="0" fillId="0" borderId="0" xfId="0" applyBorder="1" applyAlignment="1" applyProtection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Protection="1">
      <protection hidden="1"/>
    </xf>
    <xf numFmtId="0" fontId="4" fillId="0" borderId="0" xfId="0" applyFont="1"/>
    <xf numFmtId="0" fontId="4" fillId="0" borderId="0" xfId="0" applyFont="1" applyProtection="1">
      <protection locked="0"/>
    </xf>
    <xf numFmtId="0" fontId="1" fillId="0" borderId="0" xfId="0" applyFont="1" applyFill="1" applyBorder="1" applyAlignment="1" applyProtection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Protection="1"/>
    <xf numFmtId="0" fontId="6" fillId="4" borderId="1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0" fillId="0" borderId="0" xfId="0" applyFill="1"/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" fontId="3" fillId="0" borderId="32" xfId="0" applyNumberFormat="1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</xf>
    <xf numFmtId="164" fontId="3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Protection="1"/>
    <xf numFmtId="0" fontId="3" fillId="5" borderId="4" xfId="0" applyFont="1" applyFill="1" applyBorder="1" applyProtection="1"/>
    <xf numFmtId="0" fontId="3" fillId="5" borderId="11" xfId="0" applyFont="1" applyFill="1" applyBorder="1" applyProtection="1"/>
    <xf numFmtId="0" fontId="3" fillId="5" borderId="1" xfId="0" applyFont="1" applyFill="1" applyBorder="1" applyProtection="1"/>
    <xf numFmtId="0" fontId="3" fillId="5" borderId="7" xfId="0" applyFont="1" applyFill="1" applyBorder="1" applyProtection="1"/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Protection="1"/>
    <xf numFmtId="0" fontId="3" fillId="0" borderId="0" xfId="0" applyFont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2" borderId="53" xfId="0" applyNumberFormat="1" applyFont="1" applyFill="1" applyBorder="1" applyAlignment="1" applyProtection="1">
      <alignment horizontal="center" vertical="center" wrapText="1"/>
    </xf>
    <xf numFmtId="0" fontId="3" fillId="2" borderId="34" xfId="0" applyNumberFormat="1" applyFont="1" applyFill="1" applyBorder="1" applyAlignment="1" applyProtection="1">
      <alignment horizontal="center" vertical="center" wrapText="1"/>
    </xf>
    <xf numFmtId="0" fontId="3" fillId="2" borderId="35" xfId="0" applyNumberFormat="1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52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wrapText="1"/>
    </xf>
    <xf numFmtId="0" fontId="2" fillId="2" borderId="56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5" borderId="33" xfId="0" applyFont="1" applyFill="1" applyBorder="1" applyAlignment="1" applyProtection="1">
      <alignment horizontal="right" vertical="center"/>
    </xf>
    <xf numFmtId="0" fontId="2" fillId="5" borderId="34" xfId="0" applyFont="1" applyFill="1" applyBorder="1" applyAlignment="1" applyProtection="1">
      <alignment horizontal="right" vertical="center"/>
    </xf>
    <xf numFmtId="0" fontId="2" fillId="5" borderId="28" xfId="0" applyFont="1" applyFill="1" applyBorder="1" applyAlignment="1" applyProtection="1">
      <alignment horizontal="right" vertical="center"/>
    </xf>
    <xf numFmtId="0" fontId="2" fillId="5" borderId="35" xfId="0" applyFont="1" applyFill="1" applyBorder="1" applyAlignment="1" applyProtection="1">
      <alignment horizontal="right" vertical="center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5" borderId="27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10 2 2" xfId="1" xr:uid="{00000000-0005-0000-0000-000001000000}"/>
  </cellStyles>
  <dxfs count="0"/>
  <tableStyles count="0" defaultTableStyle="TableStyleMedium2" defaultPivotStyle="PivotStyleLight16"/>
  <colors>
    <mruColors>
      <color rgb="FFFCEBE0"/>
      <color rgb="FFFCE9DC"/>
      <color rgb="FFE2D3F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677317</xdr:colOff>
      <xdr:row>24</xdr:row>
      <xdr:rowOff>105826</xdr:rowOff>
    </xdr:from>
    <xdr:to>
      <xdr:col>10</xdr:col>
      <xdr:colOff>592666</xdr:colOff>
      <xdr:row>26</xdr:row>
      <xdr:rowOff>105826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20150" y="5884326"/>
          <a:ext cx="43603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aseline="0"/>
            <a:t>* Físico.- Documento impreso</a:t>
          </a:r>
        </a:p>
        <a:p>
          <a:r>
            <a:rPr lang="es-ES" sz="800" baseline="0"/>
            <a:t>* Electrónico.- Documento en cualquier medio digital (Plataforma Nacional, Correo Electrónico, etc.)</a:t>
          </a:r>
        </a:p>
        <a:p>
          <a:endParaRPr lang="es-E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345282</xdr:colOff>
      <xdr:row>22</xdr:row>
      <xdr:rowOff>11907</xdr:rowOff>
    </xdr:from>
    <xdr:to>
      <xdr:col>18</xdr:col>
      <xdr:colOff>214312</xdr:colOff>
      <xdr:row>24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50682" y="5707857"/>
          <a:ext cx="2269330" cy="550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*</a:t>
          </a:r>
          <a:r>
            <a:rPr lang="es-ES" sz="900" baseline="0"/>
            <a:t> </a:t>
          </a:r>
          <a:r>
            <a:rPr lang="es-ES" sz="900"/>
            <a:t>F.-</a:t>
          </a:r>
          <a:r>
            <a:rPr lang="es-ES" sz="900" baseline="0"/>
            <a:t> Físicas.</a:t>
          </a:r>
        </a:p>
        <a:p>
          <a:r>
            <a:rPr lang="es-ES" sz="900" baseline="0"/>
            <a:t>* E.- Electrónicas.</a:t>
          </a:r>
        </a:p>
        <a:p>
          <a:r>
            <a:rPr lang="es-ES" sz="900" baseline="0"/>
            <a:t>* P.- Portal Nacional de Transparencia (PNT).</a:t>
          </a:r>
        </a:p>
        <a:p>
          <a:endParaRPr lang="es-ES" sz="900"/>
        </a:p>
      </xdr:txBody>
    </xdr:sp>
    <xdr:clientData/>
  </xdr:twoCellAnchor>
  <xdr:twoCellAnchor>
    <xdr:from>
      <xdr:col>19</xdr:col>
      <xdr:colOff>152399</xdr:colOff>
      <xdr:row>21</xdr:row>
      <xdr:rowOff>66674</xdr:rowOff>
    </xdr:from>
    <xdr:to>
      <xdr:col>25</xdr:col>
      <xdr:colOff>376236</xdr:colOff>
      <xdr:row>25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867649" y="5676899"/>
          <a:ext cx="1652587" cy="65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* IND.- Lengua Indígena.</a:t>
          </a:r>
        </a:p>
        <a:p>
          <a:r>
            <a:rPr lang="es-ES" sz="900" baseline="0"/>
            <a:t>* BRA.- Braile.</a:t>
          </a:r>
        </a:p>
        <a:p>
          <a:r>
            <a:rPr lang="es-ES" sz="900" baseline="0"/>
            <a:t>* EXT.- Lengua Extranjera</a:t>
          </a:r>
        </a:p>
        <a:p>
          <a:r>
            <a:rPr lang="es-ES" sz="900" baseline="0"/>
            <a:t>* NIN.- Ninguna.</a:t>
          </a:r>
        </a:p>
        <a:p>
          <a:endParaRPr lang="es-E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FORME%20ANUAL_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INFORME ANUAL DE PDP"/>
      <sheetName val="INFORME DETALLADO "/>
      <sheetName val="ACTIVIDADES EN MATERIA DE PDP"/>
      <sheetName val="Hoja3"/>
      <sheetName val="Hoja1"/>
    </sheetNames>
    <sheetDataSet>
      <sheetData sheetId="0"/>
      <sheetData sheetId="1" refreshError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F151"/>
  <sheetViews>
    <sheetView workbookViewId="0">
      <selection activeCell="A136" sqref="A136"/>
    </sheetView>
  </sheetViews>
  <sheetFormatPr baseColWidth="10" defaultRowHeight="15" x14ac:dyDescent="0.25"/>
  <cols>
    <col min="1" max="1" width="43.85546875" customWidth="1"/>
    <col min="2" max="2" width="37.140625" customWidth="1"/>
    <col min="3" max="3" width="21.7109375" customWidth="1"/>
    <col min="4" max="6" width="11.42578125" style="8"/>
  </cols>
  <sheetData>
    <row r="1" spans="1:6" x14ac:dyDescent="0.25">
      <c r="A1" s="22" t="s">
        <v>35</v>
      </c>
      <c r="B1" s="13" t="s">
        <v>36</v>
      </c>
      <c r="C1" s="13" t="s">
        <v>37</v>
      </c>
      <c r="D1" s="14" t="s">
        <v>40</v>
      </c>
      <c r="E1" s="14" t="s">
        <v>41</v>
      </c>
      <c r="F1" s="14" t="s">
        <v>42</v>
      </c>
    </row>
    <row r="2" spans="1:6" x14ac:dyDescent="0.25">
      <c r="A2" s="46" t="s">
        <v>67</v>
      </c>
      <c r="B2" s="95" t="s">
        <v>2</v>
      </c>
      <c r="C2" s="95" t="s">
        <v>38</v>
      </c>
      <c r="D2" s="43">
        <v>1</v>
      </c>
      <c r="E2" s="43" t="s">
        <v>43</v>
      </c>
      <c r="F2" s="43">
        <v>18</v>
      </c>
    </row>
    <row r="3" spans="1:6" ht="15" customHeight="1" x14ac:dyDescent="0.25">
      <c r="A3" s="46" t="s">
        <v>68</v>
      </c>
      <c r="B3" s="95" t="s">
        <v>3</v>
      </c>
      <c r="C3" s="95" t="s">
        <v>39</v>
      </c>
      <c r="D3" s="43">
        <v>2</v>
      </c>
      <c r="E3" s="43" t="s">
        <v>44</v>
      </c>
      <c r="F3" s="43">
        <v>19</v>
      </c>
    </row>
    <row r="4" spans="1:6" ht="24" x14ac:dyDescent="0.25">
      <c r="A4" s="46" t="s">
        <v>237</v>
      </c>
      <c r="B4" s="95" t="s">
        <v>4</v>
      </c>
      <c r="C4" s="13" t="s">
        <v>208</v>
      </c>
      <c r="D4" s="43">
        <v>3</v>
      </c>
      <c r="E4" s="43" t="s">
        <v>45</v>
      </c>
      <c r="F4" s="43">
        <v>20</v>
      </c>
    </row>
    <row r="5" spans="1:6" x14ac:dyDescent="0.25">
      <c r="A5" s="46" t="s">
        <v>69</v>
      </c>
      <c r="B5" s="95" t="s">
        <v>5</v>
      </c>
      <c r="C5" s="68" t="s">
        <v>209</v>
      </c>
      <c r="D5" s="43">
        <v>4</v>
      </c>
      <c r="E5" s="43" t="s">
        <v>46</v>
      </c>
      <c r="F5" s="43"/>
    </row>
    <row r="6" spans="1:6" ht="15" customHeight="1" x14ac:dyDescent="0.25">
      <c r="A6" s="46" t="s">
        <v>70</v>
      </c>
      <c r="B6" s="95" t="s">
        <v>6</v>
      </c>
      <c r="C6" s="42"/>
      <c r="D6" s="43">
        <v>5</v>
      </c>
      <c r="E6" s="43" t="s">
        <v>47</v>
      </c>
      <c r="F6" s="43"/>
    </row>
    <row r="7" spans="1:6" ht="15" customHeight="1" x14ac:dyDescent="0.25">
      <c r="A7" s="46" t="s">
        <v>71</v>
      </c>
      <c r="B7" s="13" t="s">
        <v>37</v>
      </c>
      <c r="C7" s="13" t="s">
        <v>208</v>
      </c>
      <c r="D7" s="43">
        <v>6</v>
      </c>
      <c r="E7" s="43" t="s">
        <v>48</v>
      </c>
      <c r="F7" s="43"/>
    </row>
    <row r="8" spans="1:6" ht="24" customHeight="1" x14ac:dyDescent="0.25">
      <c r="A8" s="46" t="s">
        <v>72</v>
      </c>
      <c r="B8" s="95" t="s">
        <v>213</v>
      </c>
      <c r="C8" s="95" t="s">
        <v>218</v>
      </c>
      <c r="D8" s="43">
        <v>7</v>
      </c>
      <c r="E8" s="43" t="s">
        <v>49</v>
      </c>
      <c r="F8" s="43"/>
    </row>
    <row r="9" spans="1:6" ht="15" customHeight="1" x14ac:dyDescent="0.25">
      <c r="A9" s="46" t="s">
        <v>73</v>
      </c>
      <c r="B9" s="95" t="s">
        <v>215</v>
      </c>
      <c r="C9" s="95" t="s">
        <v>219</v>
      </c>
      <c r="D9" s="43">
        <v>8</v>
      </c>
      <c r="E9" s="43" t="s">
        <v>50</v>
      </c>
      <c r="F9" s="43"/>
    </row>
    <row r="10" spans="1:6" x14ac:dyDescent="0.25">
      <c r="A10" s="46" t="s">
        <v>74</v>
      </c>
      <c r="B10" s="95" t="s">
        <v>216</v>
      </c>
      <c r="C10" s="95" t="s">
        <v>243</v>
      </c>
      <c r="D10" s="43">
        <v>9</v>
      </c>
      <c r="E10" s="43" t="s">
        <v>51</v>
      </c>
      <c r="F10" s="43"/>
    </row>
    <row r="11" spans="1:6" x14ac:dyDescent="0.25">
      <c r="A11" s="46" t="s">
        <v>75</v>
      </c>
      <c r="B11" s="95" t="s">
        <v>214</v>
      </c>
      <c r="C11" s="95" t="s">
        <v>220</v>
      </c>
      <c r="D11" s="43">
        <v>10</v>
      </c>
      <c r="E11" s="43" t="s">
        <v>52</v>
      </c>
      <c r="F11" s="43"/>
    </row>
    <row r="12" spans="1:6" ht="15" customHeight="1" x14ac:dyDescent="0.25">
      <c r="A12" s="46" t="s">
        <v>76</v>
      </c>
      <c r="B12" s="13" t="s">
        <v>37</v>
      </c>
      <c r="C12" s="42"/>
      <c r="D12" s="43">
        <v>11</v>
      </c>
      <c r="E12" s="43" t="s">
        <v>53</v>
      </c>
      <c r="F12" s="43"/>
    </row>
    <row r="13" spans="1:6" x14ac:dyDescent="0.25">
      <c r="A13" s="46" t="s">
        <v>77</v>
      </c>
      <c r="B13" s="95" t="s">
        <v>8</v>
      </c>
      <c r="C13" s="42"/>
      <c r="D13" s="43">
        <v>12</v>
      </c>
      <c r="E13" s="43" t="s">
        <v>54</v>
      </c>
      <c r="F13" s="43"/>
    </row>
    <row r="14" spans="1:6" ht="15" customHeight="1" x14ac:dyDescent="0.25">
      <c r="A14" s="46" t="s">
        <v>78</v>
      </c>
      <c r="B14" s="95" t="s">
        <v>9</v>
      </c>
      <c r="C14" s="42"/>
      <c r="D14" s="43">
        <v>13</v>
      </c>
      <c r="E14" s="43"/>
      <c r="F14" s="43"/>
    </row>
    <row r="15" spans="1:6" x14ac:dyDescent="0.25">
      <c r="A15" s="46" t="s">
        <v>79</v>
      </c>
      <c r="B15" s="95" t="s">
        <v>212</v>
      </c>
      <c r="C15" s="42"/>
      <c r="D15" s="43">
        <v>14</v>
      </c>
      <c r="E15" s="43"/>
      <c r="F15" s="43"/>
    </row>
    <row r="16" spans="1:6" x14ac:dyDescent="0.25">
      <c r="A16" s="46" t="s">
        <v>80</v>
      </c>
      <c r="B16" s="42"/>
      <c r="C16" s="42"/>
      <c r="D16" s="43">
        <v>15</v>
      </c>
      <c r="E16" s="43"/>
      <c r="F16" s="43"/>
    </row>
    <row r="17" spans="1:6" ht="24" x14ac:dyDescent="0.25">
      <c r="A17" s="46" t="s">
        <v>81</v>
      </c>
      <c r="B17" s="42"/>
      <c r="C17" s="42"/>
      <c r="D17" s="43">
        <v>16</v>
      </c>
      <c r="E17" s="43"/>
      <c r="F17" s="43"/>
    </row>
    <row r="18" spans="1:6" ht="15" customHeight="1" x14ac:dyDescent="0.25">
      <c r="A18" s="46" t="s">
        <v>82</v>
      </c>
      <c r="B18" s="42"/>
      <c r="C18" s="42"/>
      <c r="D18" s="43">
        <v>17</v>
      </c>
      <c r="E18" s="43"/>
      <c r="F18" s="43"/>
    </row>
    <row r="19" spans="1:6" ht="30.75" customHeight="1" x14ac:dyDescent="0.25">
      <c r="A19" s="46" t="s">
        <v>83</v>
      </c>
      <c r="B19" s="42"/>
      <c r="C19" s="42"/>
      <c r="D19" s="43">
        <v>18</v>
      </c>
      <c r="E19" s="43"/>
      <c r="F19" s="43"/>
    </row>
    <row r="20" spans="1:6" s="21" customFormat="1" ht="15" customHeight="1" x14ac:dyDescent="0.25">
      <c r="A20" s="46" t="s">
        <v>231</v>
      </c>
      <c r="B20" s="44"/>
      <c r="C20" s="44"/>
      <c r="D20" s="45">
        <v>19</v>
      </c>
      <c r="E20" s="45"/>
      <c r="F20" s="45"/>
    </row>
    <row r="21" spans="1:6" ht="24" x14ac:dyDescent="0.25">
      <c r="A21" s="46" t="s">
        <v>84</v>
      </c>
      <c r="B21" s="42"/>
      <c r="C21" s="42"/>
      <c r="D21" s="43">
        <v>20</v>
      </c>
      <c r="E21" s="43"/>
      <c r="F21" s="43"/>
    </row>
    <row r="22" spans="1:6" ht="24" x14ac:dyDescent="0.25">
      <c r="A22" s="46" t="s">
        <v>85</v>
      </c>
      <c r="B22" s="42"/>
      <c r="C22" s="42"/>
      <c r="D22" s="43">
        <v>21</v>
      </c>
      <c r="E22" s="43"/>
      <c r="F22" s="43"/>
    </row>
    <row r="23" spans="1:6" ht="24" x14ac:dyDescent="0.25">
      <c r="A23" s="46" t="s">
        <v>86</v>
      </c>
      <c r="B23" s="42"/>
      <c r="C23" s="42"/>
      <c r="D23" s="43">
        <v>22</v>
      </c>
      <c r="E23" s="43"/>
      <c r="F23" s="43"/>
    </row>
    <row r="24" spans="1:6" x14ac:dyDescent="0.25">
      <c r="A24" s="46" t="s">
        <v>87</v>
      </c>
      <c r="B24" s="42"/>
      <c r="C24" s="42"/>
      <c r="D24" s="43">
        <v>23</v>
      </c>
      <c r="E24" s="43"/>
      <c r="F24" s="43"/>
    </row>
    <row r="25" spans="1:6" ht="24" x14ac:dyDescent="0.25">
      <c r="A25" s="46" t="s">
        <v>88</v>
      </c>
      <c r="B25" s="42"/>
      <c r="C25" s="42"/>
      <c r="D25" s="43">
        <v>24</v>
      </c>
      <c r="E25" s="43"/>
      <c r="F25" s="43"/>
    </row>
    <row r="26" spans="1:6" x14ac:dyDescent="0.25">
      <c r="A26" s="46" t="s">
        <v>89</v>
      </c>
      <c r="B26" s="42"/>
      <c r="C26" s="42"/>
      <c r="D26" s="43">
        <v>25</v>
      </c>
      <c r="E26" s="43"/>
      <c r="F26" s="43"/>
    </row>
    <row r="27" spans="1:6" ht="24" x14ac:dyDescent="0.25">
      <c r="A27" s="46" t="s">
        <v>90</v>
      </c>
      <c r="B27" s="42"/>
      <c r="C27" s="42"/>
      <c r="D27" s="43">
        <v>26</v>
      </c>
      <c r="E27" s="43"/>
      <c r="F27" s="43"/>
    </row>
    <row r="28" spans="1:6" ht="24" x14ac:dyDescent="0.25">
      <c r="A28" s="46" t="s">
        <v>234</v>
      </c>
      <c r="B28" s="42"/>
      <c r="C28" s="42"/>
      <c r="D28" s="43">
        <v>27</v>
      </c>
      <c r="E28" s="43"/>
      <c r="F28" s="43"/>
    </row>
    <row r="29" spans="1:6" x14ac:dyDescent="0.25">
      <c r="A29" s="46" t="s">
        <v>233</v>
      </c>
      <c r="B29" s="42"/>
      <c r="C29" s="42"/>
      <c r="D29" s="43">
        <v>28</v>
      </c>
      <c r="E29" s="43"/>
      <c r="F29" s="43"/>
    </row>
    <row r="30" spans="1:6" x14ac:dyDescent="0.25">
      <c r="A30" s="46" t="s">
        <v>91</v>
      </c>
      <c r="B30" s="42"/>
      <c r="C30" s="42"/>
      <c r="D30" s="43">
        <v>29</v>
      </c>
      <c r="E30" s="43"/>
      <c r="F30" s="43"/>
    </row>
    <row r="31" spans="1:6" x14ac:dyDescent="0.25">
      <c r="A31" s="46" t="s">
        <v>92</v>
      </c>
      <c r="B31" s="42"/>
      <c r="C31" s="42"/>
      <c r="D31" s="43">
        <v>30</v>
      </c>
      <c r="E31" s="43"/>
      <c r="F31" s="43"/>
    </row>
    <row r="32" spans="1:6" x14ac:dyDescent="0.25">
      <c r="A32" s="46" t="s">
        <v>93</v>
      </c>
      <c r="B32" s="42"/>
      <c r="C32" s="42"/>
      <c r="D32" s="43">
        <v>31</v>
      </c>
      <c r="E32" s="43"/>
      <c r="F32" s="43"/>
    </row>
    <row r="33" spans="1:6" ht="36" x14ac:dyDescent="0.25">
      <c r="A33" s="46" t="s">
        <v>240</v>
      </c>
      <c r="B33" s="42"/>
      <c r="C33" s="42"/>
      <c r="D33" s="43"/>
      <c r="E33" s="43"/>
      <c r="F33" s="43"/>
    </row>
    <row r="34" spans="1:6" ht="24" x14ac:dyDescent="0.25">
      <c r="A34" s="46" t="s">
        <v>94</v>
      </c>
    </row>
    <row r="35" spans="1:6" x14ac:dyDescent="0.25">
      <c r="A35" s="46" t="s">
        <v>95</v>
      </c>
    </row>
    <row r="36" spans="1:6" ht="24" x14ac:dyDescent="0.25">
      <c r="A36" s="46" t="s">
        <v>96</v>
      </c>
    </row>
    <row r="37" spans="1:6" ht="24" x14ac:dyDescent="0.25">
      <c r="A37" s="46" t="s">
        <v>236</v>
      </c>
    </row>
    <row r="38" spans="1:6" x14ac:dyDescent="0.25">
      <c r="A38" s="46" t="s">
        <v>97</v>
      </c>
    </row>
    <row r="39" spans="1:6" ht="24" x14ac:dyDescent="0.25">
      <c r="A39" s="46" t="s">
        <v>232</v>
      </c>
    </row>
    <row r="40" spans="1:6" x14ac:dyDescent="0.25">
      <c r="A40" s="46" t="s">
        <v>98</v>
      </c>
    </row>
    <row r="41" spans="1:6" x14ac:dyDescent="0.25">
      <c r="A41" s="46" t="s">
        <v>99</v>
      </c>
    </row>
    <row r="42" spans="1:6" x14ac:dyDescent="0.25">
      <c r="A42" s="46" t="s">
        <v>100</v>
      </c>
    </row>
    <row r="43" spans="1:6" x14ac:dyDescent="0.25">
      <c r="A43" s="46" t="s">
        <v>101</v>
      </c>
    </row>
    <row r="44" spans="1:6" x14ac:dyDescent="0.25">
      <c r="A44" s="46" t="s">
        <v>102</v>
      </c>
    </row>
    <row r="45" spans="1:6" x14ac:dyDescent="0.25">
      <c r="A45" s="46" t="s">
        <v>103</v>
      </c>
    </row>
    <row r="46" spans="1:6" x14ac:dyDescent="0.25">
      <c r="A46" s="46" t="s">
        <v>104</v>
      </c>
    </row>
    <row r="47" spans="1:6" ht="24" x14ac:dyDescent="0.25">
      <c r="A47" s="46" t="s">
        <v>241</v>
      </c>
    </row>
    <row r="48" spans="1:6" ht="24" x14ac:dyDescent="0.25">
      <c r="A48" s="46" t="s">
        <v>105</v>
      </c>
    </row>
    <row r="49" spans="1:1" x14ac:dyDescent="0.25">
      <c r="A49" s="46" t="s">
        <v>106</v>
      </c>
    </row>
    <row r="50" spans="1:1" x14ac:dyDescent="0.25">
      <c r="A50" s="46" t="s">
        <v>107</v>
      </c>
    </row>
    <row r="51" spans="1:1" ht="24" x14ac:dyDescent="0.25">
      <c r="A51" s="46" t="s">
        <v>108</v>
      </c>
    </row>
    <row r="52" spans="1:1" x14ac:dyDescent="0.25">
      <c r="A52" s="46" t="s">
        <v>109</v>
      </c>
    </row>
    <row r="53" spans="1:1" ht="24" x14ac:dyDescent="0.25">
      <c r="A53" s="46" t="s">
        <v>110</v>
      </c>
    </row>
    <row r="54" spans="1:1" ht="24" x14ac:dyDescent="0.25">
      <c r="A54" s="46" t="s">
        <v>111</v>
      </c>
    </row>
    <row r="55" spans="1:1" x14ac:dyDescent="0.25">
      <c r="A55" s="46" t="s">
        <v>112</v>
      </c>
    </row>
    <row r="56" spans="1:1" ht="24" x14ac:dyDescent="0.25">
      <c r="A56" s="46" t="s">
        <v>113</v>
      </c>
    </row>
    <row r="57" spans="1:1" ht="24" x14ac:dyDescent="0.25">
      <c r="A57" s="46" t="s">
        <v>114</v>
      </c>
    </row>
    <row r="58" spans="1:1" x14ac:dyDescent="0.25">
      <c r="A58" s="46" t="s">
        <v>115</v>
      </c>
    </row>
    <row r="59" spans="1:1" ht="24" x14ac:dyDescent="0.25">
      <c r="A59" s="46" t="s">
        <v>116</v>
      </c>
    </row>
    <row r="60" spans="1:1" x14ac:dyDescent="0.25">
      <c r="A60" s="46" t="s">
        <v>117</v>
      </c>
    </row>
    <row r="61" spans="1:1" ht="24" x14ac:dyDescent="0.25">
      <c r="A61" s="46" t="s">
        <v>118</v>
      </c>
    </row>
    <row r="62" spans="1:1" x14ac:dyDescent="0.25">
      <c r="A62" s="46" t="s">
        <v>119</v>
      </c>
    </row>
    <row r="63" spans="1:1" ht="24" x14ac:dyDescent="0.25">
      <c r="A63" s="46" t="s">
        <v>120</v>
      </c>
    </row>
    <row r="64" spans="1:1" x14ac:dyDescent="0.25">
      <c r="A64" s="46" t="s">
        <v>121</v>
      </c>
    </row>
    <row r="65" spans="1:1" ht="24" x14ac:dyDescent="0.25">
      <c r="A65" s="46" t="s">
        <v>122</v>
      </c>
    </row>
    <row r="66" spans="1:1" x14ac:dyDescent="0.25">
      <c r="A66" s="46" t="s">
        <v>123</v>
      </c>
    </row>
    <row r="67" spans="1:1" ht="24" x14ac:dyDescent="0.25">
      <c r="A67" s="46" t="s">
        <v>124</v>
      </c>
    </row>
    <row r="68" spans="1:1" x14ac:dyDescent="0.25">
      <c r="A68" s="46" t="s">
        <v>125</v>
      </c>
    </row>
    <row r="69" spans="1:1" ht="24" x14ac:dyDescent="0.25">
      <c r="A69" s="46" t="s">
        <v>126</v>
      </c>
    </row>
    <row r="70" spans="1:1" x14ac:dyDescent="0.25">
      <c r="A70" s="46" t="s">
        <v>127</v>
      </c>
    </row>
    <row r="71" spans="1:1" ht="24" x14ac:dyDescent="0.25">
      <c r="A71" s="46" t="s">
        <v>128</v>
      </c>
    </row>
    <row r="72" spans="1:1" x14ac:dyDescent="0.25">
      <c r="A72" s="46" t="s">
        <v>129</v>
      </c>
    </row>
    <row r="73" spans="1:1" ht="24" x14ac:dyDescent="0.25">
      <c r="A73" s="46" t="s">
        <v>130</v>
      </c>
    </row>
    <row r="74" spans="1:1" ht="24" x14ac:dyDescent="0.25">
      <c r="A74" s="46" t="s">
        <v>131</v>
      </c>
    </row>
    <row r="75" spans="1:1" x14ac:dyDescent="0.25">
      <c r="A75" s="46" t="s">
        <v>132</v>
      </c>
    </row>
    <row r="76" spans="1:1" x14ac:dyDescent="0.25">
      <c r="A76" s="46" t="s">
        <v>133</v>
      </c>
    </row>
    <row r="77" spans="1:1" x14ac:dyDescent="0.25">
      <c r="A77" s="46" t="s">
        <v>134</v>
      </c>
    </row>
    <row r="78" spans="1:1" x14ac:dyDescent="0.25">
      <c r="A78" s="46" t="s">
        <v>135</v>
      </c>
    </row>
    <row r="79" spans="1:1" ht="24" x14ac:dyDescent="0.25">
      <c r="A79" s="46" t="s">
        <v>136</v>
      </c>
    </row>
    <row r="80" spans="1:1" ht="24" x14ac:dyDescent="0.25">
      <c r="A80" s="46" t="s">
        <v>137</v>
      </c>
    </row>
    <row r="81" spans="1:1" x14ac:dyDescent="0.25">
      <c r="A81" s="46" t="s">
        <v>138</v>
      </c>
    </row>
    <row r="82" spans="1:1" ht="24" x14ac:dyDescent="0.25">
      <c r="A82" s="46" t="s">
        <v>139</v>
      </c>
    </row>
    <row r="83" spans="1:1" x14ac:dyDescent="0.25">
      <c r="A83" s="46" t="s">
        <v>140</v>
      </c>
    </row>
    <row r="84" spans="1:1" ht="24" x14ac:dyDescent="0.25">
      <c r="A84" s="46" t="s">
        <v>141</v>
      </c>
    </row>
    <row r="85" spans="1:1" ht="24" x14ac:dyDescent="0.25">
      <c r="A85" s="46" t="s">
        <v>142</v>
      </c>
    </row>
    <row r="86" spans="1:1" ht="24" x14ac:dyDescent="0.25">
      <c r="A86" s="46" t="s">
        <v>143</v>
      </c>
    </row>
    <row r="87" spans="1:1" x14ac:dyDescent="0.25">
      <c r="A87" s="46" t="s">
        <v>144</v>
      </c>
    </row>
    <row r="88" spans="1:1" ht="24" x14ac:dyDescent="0.25">
      <c r="A88" s="46" t="s">
        <v>145</v>
      </c>
    </row>
    <row r="89" spans="1:1" ht="24" x14ac:dyDescent="0.25">
      <c r="A89" s="46" t="s">
        <v>146</v>
      </c>
    </row>
    <row r="90" spans="1:1" ht="24" x14ac:dyDescent="0.25">
      <c r="A90" s="46" t="s">
        <v>147</v>
      </c>
    </row>
    <row r="91" spans="1:1" x14ac:dyDescent="0.25">
      <c r="A91" s="46" t="s">
        <v>148</v>
      </c>
    </row>
    <row r="92" spans="1:1" ht="24" x14ac:dyDescent="0.25">
      <c r="A92" s="46" t="s">
        <v>149</v>
      </c>
    </row>
    <row r="93" spans="1:1" ht="24" x14ac:dyDescent="0.25">
      <c r="A93" s="46" t="s">
        <v>150</v>
      </c>
    </row>
    <row r="94" spans="1:1" x14ac:dyDescent="0.25">
      <c r="A94" s="46" t="s">
        <v>151</v>
      </c>
    </row>
    <row r="95" spans="1:1" ht="24" x14ac:dyDescent="0.25">
      <c r="A95" s="46" t="s">
        <v>152</v>
      </c>
    </row>
    <row r="96" spans="1:1" x14ac:dyDescent="0.25">
      <c r="A96" s="46" t="s">
        <v>153</v>
      </c>
    </row>
    <row r="97" spans="1:1" ht="24" x14ac:dyDescent="0.25">
      <c r="A97" s="46" t="s">
        <v>154</v>
      </c>
    </row>
    <row r="98" spans="1:1" ht="24" x14ac:dyDescent="0.25">
      <c r="A98" s="46" t="s">
        <v>155</v>
      </c>
    </row>
    <row r="99" spans="1:1" x14ac:dyDescent="0.25">
      <c r="A99" s="46" t="s">
        <v>156</v>
      </c>
    </row>
    <row r="100" spans="1:1" ht="24" x14ac:dyDescent="0.25">
      <c r="A100" s="46" t="s">
        <v>157</v>
      </c>
    </row>
    <row r="101" spans="1:1" ht="24" x14ac:dyDescent="0.25">
      <c r="A101" s="46" t="s">
        <v>158</v>
      </c>
    </row>
    <row r="102" spans="1:1" ht="24" x14ac:dyDescent="0.25">
      <c r="A102" s="46" t="s">
        <v>159</v>
      </c>
    </row>
    <row r="103" spans="1:1" x14ac:dyDescent="0.25">
      <c r="A103" s="46" t="s">
        <v>160</v>
      </c>
    </row>
    <row r="104" spans="1:1" ht="24" x14ac:dyDescent="0.25">
      <c r="A104" s="46" t="s">
        <v>235</v>
      </c>
    </row>
    <row r="105" spans="1:1" ht="24" x14ac:dyDescent="0.25">
      <c r="A105" s="46" t="s">
        <v>161</v>
      </c>
    </row>
    <row r="106" spans="1:1" x14ac:dyDescent="0.25">
      <c r="A106" s="46" t="s">
        <v>162</v>
      </c>
    </row>
    <row r="107" spans="1:1" x14ac:dyDescent="0.25">
      <c r="A107" s="46" t="s">
        <v>163</v>
      </c>
    </row>
    <row r="108" spans="1:1" ht="24" x14ac:dyDescent="0.25">
      <c r="A108" s="46" t="s">
        <v>164</v>
      </c>
    </row>
    <row r="109" spans="1:1" x14ac:dyDescent="0.25">
      <c r="A109" s="46" t="s">
        <v>165</v>
      </c>
    </row>
    <row r="110" spans="1:1" x14ac:dyDescent="0.25">
      <c r="A110" s="46" t="s">
        <v>166</v>
      </c>
    </row>
    <row r="111" spans="1:1" ht="24" x14ac:dyDescent="0.25">
      <c r="A111" s="46" t="s">
        <v>167</v>
      </c>
    </row>
    <row r="112" spans="1:1" x14ac:dyDescent="0.25">
      <c r="A112" s="46" t="s">
        <v>168</v>
      </c>
    </row>
    <row r="113" spans="1:1" x14ac:dyDescent="0.25">
      <c r="A113" s="46" t="s">
        <v>169</v>
      </c>
    </row>
    <row r="114" spans="1:1" x14ac:dyDescent="0.25">
      <c r="A114" s="46" t="s">
        <v>170</v>
      </c>
    </row>
    <row r="115" spans="1:1" x14ac:dyDescent="0.25">
      <c r="A115" s="46" t="s">
        <v>171</v>
      </c>
    </row>
    <row r="116" spans="1:1" x14ac:dyDescent="0.25">
      <c r="A116" s="46" t="s">
        <v>172</v>
      </c>
    </row>
    <row r="117" spans="1:1" x14ac:dyDescent="0.25">
      <c r="A117" s="46" t="s">
        <v>239</v>
      </c>
    </row>
    <row r="118" spans="1:1" ht="24" x14ac:dyDescent="0.25">
      <c r="A118" s="46" t="s">
        <v>238</v>
      </c>
    </row>
    <row r="119" spans="1:1" x14ac:dyDescent="0.25">
      <c r="A119" s="46" t="s">
        <v>173</v>
      </c>
    </row>
    <row r="120" spans="1:1" x14ac:dyDescent="0.25">
      <c r="A120" s="46" t="s">
        <v>174</v>
      </c>
    </row>
    <row r="121" spans="1:1" x14ac:dyDescent="0.25">
      <c r="A121" s="46" t="s">
        <v>175</v>
      </c>
    </row>
    <row r="122" spans="1:1" x14ac:dyDescent="0.25">
      <c r="A122" s="46" t="s">
        <v>176</v>
      </c>
    </row>
    <row r="123" spans="1:1" x14ac:dyDescent="0.25">
      <c r="A123" s="46" t="s">
        <v>177</v>
      </c>
    </row>
    <row r="124" spans="1:1" x14ac:dyDescent="0.25">
      <c r="A124" s="46" t="s">
        <v>178</v>
      </c>
    </row>
    <row r="125" spans="1:1" x14ac:dyDescent="0.25">
      <c r="A125" s="46" t="s">
        <v>242</v>
      </c>
    </row>
    <row r="126" spans="1:1" ht="24" x14ac:dyDescent="0.25">
      <c r="A126" s="46" t="s">
        <v>190</v>
      </c>
    </row>
    <row r="127" spans="1:1" ht="24" x14ac:dyDescent="0.25">
      <c r="A127" s="46" t="s">
        <v>191</v>
      </c>
    </row>
    <row r="128" spans="1:1" x14ac:dyDescent="0.25">
      <c r="A128" s="46" t="s">
        <v>192</v>
      </c>
    </row>
    <row r="129" spans="1:1" ht="24" x14ac:dyDescent="0.25">
      <c r="A129" s="46" t="s">
        <v>193</v>
      </c>
    </row>
    <row r="130" spans="1:1" ht="24" x14ac:dyDescent="0.25">
      <c r="A130" s="46" t="s">
        <v>194</v>
      </c>
    </row>
    <row r="131" spans="1:1" ht="24" x14ac:dyDescent="0.25">
      <c r="A131" s="46" t="s">
        <v>195</v>
      </c>
    </row>
    <row r="132" spans="1:1" x14ac:dyDescent="0.25">
      <c r="A132" s="46" t="s">
        <v>196</v>
      </c>
    </row>
    <row r="133" spans="1:1" ht="24" x14ac:dyDescent="0.25">
      <c r="A133" s="46" t="s">
        <v>197</v>
      </c>
    </row>
    <row r="134" spans="1:1" ht="24" x14ac:dyDescent="0.25">
      <c r="A134" s="46" t="s">
        <v>198</v>
      </c>
    </row>
    <row r="135" spans="1:1" ht="24" x14ac:dyDescent="0.25">
      <c r="A135" s="46" t="s">
        <v>199</v>
      </c>
    </row>
    <row r="136" spans="1:1" ht="24" x14ac:dyDescent="0.25">
      <c r="A136" s="46" t="s">
        <v>200</v>
      </c>
    </row>
    <row r="137" spans="1:1" x14ac:dyDescent="0.25">
      <c r="A137" s="48"/>
    </row>
    <row r="138" spans="1:1" x14ac:dyDescent="0.25">
      <c r="A138" s="48"/>
    </row>
    <row r="139" spans="1:1" ht="24" x14ac:dyDescent="0.25">
      <c r="A139" s="47" t="s">
        <v>179</v>
      </c>
    </row>
    <row r="140" spans="1:1" ht="36" x14ac:dyDescent="0.25">
      <c r="A140" s="47" t="s">
        <v>180</v>
      </c>
    </row>
    <row r="141" spans="1:1" ht="48" x14ac:dyDescent="0.25">
      <c r="A141" s="47" t="s">
        <v>181</v>
      </c>
    </row>
    <row r="142" spans="1:1" ht="24" x14ac:dyDescent="0.25">
      <c r="A142" s="47" t="s">
        <v>182</v>
      </c>
    </row>
    <row r="143" spans="1:1" ht="36" x14ac:dyDescent="0.25">
      <c r="A143" s="47" t="s">
        <v>183</v>
      </c>
    </row>
    <row r="144" spans="1:1" ht="24" x14ac:dyDescent="0.25">
      <c r="A144" s="47" t="s">
        <v>184</v>
      </c>
    </row>
    <row r="145" spans="1:1" ht="36" x14ac:dyDescent="0.25">
      <c r="A145" s="47" t="s">
        <v>185</v>
      </c>
    </row>
    <row r="146" spans="1:1" ht="24" x14ac:dyDescent="0.25">
      <c r="A146" s="47" t="s">
        <v>186</v>
      </c>
    </row>
    <row r="147" spans="1:1" ht="24" x14ac:dyDescent="0.25">
      <c r="A147" s="47" t="s">
        <v>187</v>
      </c>
    </row>
    <row r="148" spans="1:1" ht="36" x14ac:dyDescent="0.25">
      <c r="A148" s="46" t="s">
        <v>188</v>
      </c>
    </row>
    <row r="149" spans="1:1" ht="24" x14ac:dyDescent="0.25">
      <c r="A149" s="46" t="s">
        <v>201</v>
      </c>
    </row>
    <row r="150" spans="1:1" ht="24" x14ac:dyDescent="0.25">
      <c r="A150" s="46" t="s">
        <v>189</v>
      </c>
    </row>
    <row r="151" spans="1:1" ht="36" x14ac:dyDescent="0.25">
      <c r="A151" s="46" t="s">
        <v>202</v>
      </c>
    </row>
  </sheetData>
  <sheetProtection algorithmName="SHA-512" hashValue="pS5E53bmrOHrbHqgdaT9KfBflyuc0mlD63Jl1e5SZpgXS/fFUdfFBdZHxuv2wkMT9W+jUYu/LKTquVuJagsbCQ==" saltValue="1+Y1gOT23gvm1wrdY9GOxQ==" spinCount="100000" sheet="1" objects="1" scenarios="1" selectLockedCells="1"/>
  <autoFilter ref="A1:F136" xr:uid="{00000000-0009-0000-0000-000000000000}"/>
  <pageMargins left="0.625" right="0.72916666666666663" top="0.96875" bottom="0.57291666666666663" header="0.3" footer="0.3"/>
  <pageSetup paperSize="9" orientation="landscape" verticalDpi="0" r:id="rId1"/>
  <headerFooter>
    <oddHeader>&amp;L&amp;G&amp;C&amp;"-,Negrita"&amp;K05-017COMISIÓN DE TRANSPARENCIA Y ACCESO A LA INFORMACIÓN 
PÚBLICA DEL ESTADO DE CAMPECHE&amp;R&amp;G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K36"/>
  <sheetViews>
    <sheetView view="pageLayout" topLeftCell="A16" zoomScale="90" zoomScaleNormal="100" zoomScalePageLayoutView="90" workbookViewId="0">
      <selection activeCell="E12" sqref="E12"/>
    </sheetView>
  </sheetViews>
  <sheetFormatPr baseColWidth="10" defaultRowHeight="15" x14ac:dyDescent="0.25"/>
  <cols>
    <col min="1" max="1" width="25.42578125" customWidth="1"/>
    <col min="2" max="11" width="10.42578125" customWidth="1"/>
    <col min="12" max="12" width="1.140625" customWidth="1"/>
  </cols>
  <sheetData>
    <row r="1" spans="1:11" x14ac:dyDescent="0.25">
      <c r="A1" s="100" t="s">
        <v>204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x14ac:dyDescent="0.25">
      <c r="A2" s="87" t="s">
        <v>226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7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5.5" customHeight="1" x14ac:dyDescent="0.25">
      <c r="A4" s="101" t="s">
        <v>0</v>
      </c>
      <c r="B4" s="106"/>
      <c r="C4" s="107" t="s">
        <v>236</v>
      </c>
      <c r="D4" s="107"/>
      <c r="E4" s="107"/>
      <c r="F4" s="107"/>
      <c r="G4" s="107"/>
      <c r="H4" s="15"/>
      <c r="I4" s="101" t="s">
        <v>1</v>
      </c>
      <c r="J4" s="102"/>
      <c r="K4" s="81" t="s">
        <v>209</v>
      </c>
    </row>
    <row r="5" spans="1:11" ht="9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" customHeight="1" x14ac:dyDescent="0.25">
      <c r="A6" s="67"/>
      <c r="B6" s="103" t="s">
        <v>2</v>
      </c>
      <c r="C6" s="104"/>
      <c r="D6" s="103" t="s">
        <v>3</v>
      </c>
      <c r="E6" s="104"/>
      <c r="F6" s="103" t="s">
        <v>4</v>
      </c>
      <c r="G6" s="104"/>
      <c r="H6" s="103" t="s">
        <v>5</v>
      </c>
      <c r="I6" s="104"/>
      <c r="J6" s="105" t="s">
        <v>6</v>
      </c>
      <c r="K6" s="105"/>
    </row>
    <row r="7" spans="1:11" ht="14.25" customHeight="1" x14ac:dyDescent="0.25">
      <c r="A7" s="113" t="s">
        <v>7</v>
      </c>
      <c r="B7" s="103">
        <f>B9+C9</f>
        <v>2</v>
      </c>
      <c r="C7" s="104"/>
      <c r="D7" s="103">
        <f>D9+E9</f>
        <v>0</v>
      </c>
      <c r="E7" s="104"/>
      <c r="F7" s="103">
        <f>F9+G9</f>
        <v>0</v>
      </c>
      <c r="G7" s="104"/>
      <c r="H7" s="103">
        <f>H9+I9</f>
        <v>0</v>
      </c>
      <c r="I7" s="104"/>
      <c r="J7" s="103">
        <f>J9+K9</f>
        <v>0</v>
      </c>
      <c r="K7" s="104"/>
    </row>
    <row r="8" spans="1:11" ht="15" customHeight="1" x14ac:dyDescent="0.25">
      <c r="A8" s="114"/>
      <c r="B8" s="53" t="s">
        <v>8</v>
      </c>
      <c r="C8" s="51" t="s">
        <v>9</v>
      </c>
      <c r="D8" s="51" t="s">
        <v>8</v>
      </c>
      <c r="E8" s="51" t="s">
        <v>9</v>
      </c>
      <c r="F8" s="51" t="s">
        <v>8</v>
      </c>
      <c r="G8" s="51" t="s">
        <v>9</v>
      </c>
      <c r="H8" s="51" t="s">
        <v>8</v>
      </c>
      <c r="I8" s="51" t="s">
        <v>9</v>
      </c>
      <c r="J8" s="51" t="s">
        <v>8</v>
      </c>
      <c r="K8" s="51" t="s">
        <v>9</v>
      </c>
    </row>
    <row r="9" spans="1:11" ht="13.5" customHeight="1" x14ac:dyDescent="0.25">
      <c r="A9" s="114"/>
      <c r="B9" s="53">
        <f>B10+B16</f>
        <v>0</v>
      </c>
      <c r="C9" s="53">
        <f>C10+C16</f>
        <v>2</v>
      </c>
      <c r="D9" s="53">
        <f t="shared" ref="D9:K9" si="0">D10+D16</f>
        <v>0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</row>
    <row r="10" spans="1:11" ht="13.5" customHeight="1" x14ac:dyDescent="0.25">
      <c r="A10" s="112" t="s">
        <v>55</v>
      </c>
      <c r="B10" s="16">
        <f t="shared" ref="B10:K10" si="1">SUM(B12:B15)</f>
        <v>0</v>
      </c>
      <c r="C10" s="16">
        <f t="shared" si="1"/>
        <v>2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</row>
    <row r="11" spans="1:11" ht="12" customHeight="1" x14ac:dyDescent="0.25">
      <c r="A11" s="112"/>
      <c r="B11" s="96">
        <f>B10+C10</f>
        <v>2</v>
      </c>
      <c r="C11" s="97"/>
      <c r="D11" s="96">
        <f>D10+E10</f>
        <v>0</v>
      </c>
      <c r="E11" s="97"/>
      <c r="F11" s="96">
        <f>F10+G10</f>
        <v>0</v>
      </c>
      <c r="G11" s="97"/>
      <c r="H11" s="96">
        <f>H10+I10</f>
        <v>0</v>
      </c>
      <c r="I11" s="97"/>
      <c r="J11" s="96">
        <f>J10+K10</f>
        <v>0</v>
      </c>
      <c r="K11" s="97"/>
    </row>
    <row r="12" spans="1:11" ht="25.5" customHeight="1" x14ac:dyDescent="0.25">
      <c r="A12" s="54" t="s">
        <v>229</v>
      </c>
      <c r="B12" s="17"/>
      <c r="C12" s="18">
        <v>2</v>
      </c>
      <c r="D12" s="49"/>
      <c r="E12" s="49"/>
      <c r="F12" s="18"/>
      <c r="G12" s="18"/>
      <c r="H12" s="19"/>
      <c r="I12" s="19"/>
      <c r="J12" s="19"/>
      <c r="K12" s="19"/>
    </row>
    <row r="13" spans="1:11" ht="25.5" customHeight="1" x14ac:dyDescent="0.25">
      <c r="A13" s="54" t="s">
        <v>57</v>
      </c>
      <c r="B13" s="19"/>
      <c r="C13" s="18"/>
      <c r="D13" s="49"/>
      <c r="E13" s="49"/>
      <c r="F13" s="18"/>
      <c r="G13" s="18"/>
      <c r="H13" s="19"/>
      <c r="I13" s="19"/>
      <c r="J13" s="19"/>
      <c r="K13" s="19"/>
    </row>
    <row r="14" spans="1:11" ht="25.5" customHeight="1" x14ac:dyDescent="0.25">
      <c r="A14" s="54" t="s">
        <v>58</v>
      </c>
      <c r="B14" s="19"/>
      <c r="C14" s="18"/>
      <c r="D14" s="49"/>
      <c r="E14" s="49"/>
      <c r="F14" s="18"/>
      <c r="G14" s="18"/>
      <c r="H14" s="19"/>
      <c r="I14" s="19"/>
      <c r="J14" s="19"/>
      <c r="K14" s="19"/>
    </row>
    <row r="15" spans="1:11" ht="25.5" customHeight="1" x14ac:dyDescent="0.25">
      <c r="A15" s="54" t="s">
        <v>59</v>
      </c>
      <c r="B15" s="19"/>
      <c r="C15" s="18"/>
      <c r="D15" s="49"/>
      <c r="E15" s="49"/>
      <c r="F15" s="18"/>
      <c r="G15" s="18"/>
      <c r="H15" s="19"/>
      <c r="I15" s="19"/>
      <c r="J15" s="19"/>
      <c r="K15" s="19"/>
    </row>
    <row r="16" spans="1:11" ht="12.75" customHeight="1" x14ac:dyDescent="0.25">
      <c r="A16" s="115" t="s">
        <v>56</v>
      </c>
      <c r="B16" s="16">
        <f>SUM(B18:B21)</f>
        <v>0</v>
      </c>
      <c r="C16" s="16">
        <f>SUM(C18:C21)</f>
        <v>0</v>
      </c>
      <c r="D16" s="16">
        <f t="shared" ref="D16:K16" si="2">SUM(D18:D21)</f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</row>
    <row r="17" spans="1:11" ht="12" customHeight="1" x14ac:dyDescent="0.25">
      <c r="A17" s="116"/>
      <c r="B17" s="98">
        <f>+B16+C16</f>
        <v>0</v>
      </c>
      <c r="C17" s="99"/>
      <c r="D17" s="98">
        <f>+D16+E16</f>
        <v>0</v>
      </c>
      <c r="E17" s="99"/>
      <c r="F17" s="98">
        <f>+F16+G16</f>
        <v>0</v>
      </c>
      <c r="G17" s="99"/>
      <c r="H17" s="98">
        <f>+H16+I16</f>
        <v>0</v>
      </c>
      <c r="I17" s="99"/>
      <c r="J17" s="98">
        <f>+J16+K16</f>
        <v>0</v>
      </c>
      <c r="K17" s="99"/>
    </row>
    <row r="18" spans="1:11" ht="30" customHeight="1" x14ac:dyDescent="0.25">
      <c r="A18" s="54" t="s">
        <v>60</v>
      </c>
      <c r="B18" s="19"/>
      <c r="C18" s="18"/>
      <c r="D18" s="49"/>
      <c r="E18" s="49"/>
      <c r="F18" s="18"/>
      <c r="G18" s="18"/>
      <c r="H18" s="19"/>
      <c r="I18" s="19"/>
      <c r="J18" s="19"/>
      <c r="K18" s="19"/>
    </row>
    <row r="19" spans="1:11" ht="18" customHeight="1" x14ac:dyDescent="0.25">
      <c r="A19" s="54" t="s">
        <v>10</v>
      </c>
      <c r="B19" s="19"/>
      <c r="C19" s="18"/>
      <c r="D19" s="49"/>
      <c r="E19" s="49"/>
      <c r="F19" s="18"/>
      <c r="G19" s="18"/>
      <c r="H19" s="19"/>
      <c r="I19" s="19"/>
      <c r="J19" s="19"/>
      <c r="K19" s="19"/>
    </row>
    <row r="20" spans="1:11" ht="39.75" customHeight="1" x14ac:dyDescent="0.25">
      <c r="A20" s="54" t="s">
        <v>11</v>
      </c>
      <c r="B20" s="19"/>
      <c r="C20" s="18"/>
      <c r="D20" s="49"/>
      <c r="E20" s="49"/>
      <c r="F20" s="18"/>
      <c r="G20" s="18"/>
      <c r="H20" s="19"/>
      <c r="I20" s="19"/>
      <c r="J20" s="19"/>
      <c r="K20" s="19"/>
    </row>
    <row r="21" spans="1:11" ht="38.25" customHeight="1" x14ac:dyDescent="0.25">
      <c r="A21" s="54" t="s">
        <v>12</v>
      </c>
      <c r="B21" s="19"/>
      <c r="C21" s="18"/>
      <c r="D21" s="49"/>
      <c r="E21" s="49"/>
      <c r="F21" s="18"/>
      <c r="G21" s="18"/>
      <c r="H21" s="19"/>
      <c r="I21" s="19"/>
      <c r="J21" s="19"/>
      <c r="K21" s="19"/>
    </row>
    <row r="22" spans="1:11" ht="9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3.25" customHeight="1" x14ac:dyDescent="0.25">
      <c r="A23" s="108" t="s">
        <v>13</v>
      </c>
      <c r="B23" s="109"/>
      <c r="C23" s="110"/>
      <c r="D23" s="111"/>
      <c r="E23" s="3"/>
      <c r="F23" s="117" t="s">
        <v>64</v>
      </c>
      <c r="G23" s="117"/>
      <c r="H23" s="117" t="s">
        <v>65</v>
      </c>
      <c r="I23" s="117"/>
      <c r="J23" s="117" t="s">
        <v>66</v>
      </c>
      <c r="K23" s="117"/>
    </row>
    <row r="24" spans="1:11" ht="12.75" customHeight="1" x14ac:dyDescent="0.25">
      <c r="A24" s="108"/>
      <c r="B24" s="109" t="s">
        <v>244</v>
      </c>
      <c r="C24" s="110"/>
      <c r="D24" s="111"/>
      <c r="E24" s="3"/>
      <c r="F24" s="118">
        <f>SUM(B7:K7)</f>
        <v>2</v>
      </c>
      <c r="G24" s="118"/>
      <c r="H24" s="118">
        <f>SUM(B11:K11)</f>
        <v>2</v>
      </c>
      <c r="I24" s="118"/>
      <c r="J24" s="118">
        <f>SUM(B17:K17)</f>
        <v>0</v>
      </c>
      <c r="K24" s="118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7" spans="1:11" x14ac:dyDescent="0.25">
      <c r="A27" s="11"/>
    </row>
    <row r="28" spans="1:11" x14ac:dyDescent="0.25">
      <c r="A28" s="11"/>
    </row>
    <row r="29" spans="1:11" x14ac:dyDescent="0.25">
      <c r="A29" s="11"/>
    </row>
    <row r="30" spans="1:11" x14ac:dyDescent="0.25">
      <c r="A30" s="11"/>
    </row>
    <row r="31" spans="1:11" x14ac:dyDescent="0.25">
      <c r="A31" s="11"/>
    </row>
    <row r="32" spans="1:11" x14ac:dyDescent="0.25">
      <c r="A32" s="11"/>
    </row>
    <row r="33" spans="1:1" x14ac:dyDescent="0.25">
      <c r="A33" s="9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sheetProtection algorithmName="SHA-512" hashValue="NMMcuKcFjKEGs7QLOQe09tGMZzC+WiAUjD4TXuu6GSGHqJFDLzKX6CX/OrlC0oc4jMASmIK19r4+3OzHbWGXqw==" saltValue="90aNgC26crw5fb3qMhetog==" spinCount="100000" sheet="1" objects="1" scenarios="1" selectLockedCells="1"/>
  <protectedRanges>
    <protectedRange sqref="B23:D24" name="Nombre y Firma de quien lo Elabora"/>
    <protectedRange sqref="B12:K15 B18:K21" name="Derechos ARCO"/>
    <protectedRange sqref="K4" name="Periodo que se informa"/>
    <protectedRange algorithmName="SHA-512" hashValue="fIAlDIsYWxIfLWol+09SiZDvZwtatNyPw1NPdpKAxRSQ0etkQ/ItyW+8n6knA8k2hfy0Gho8uE3EZT3xYPBiSg==" saltValue="HtS/wlmEbJVU4/RBK/brTg==" spinCount="100000" sqref="B4:G4" name="Nombre Responsable"/>
  </protectedRanges>
  <mergeCells count="36">
    <mergeCell ref="J17:K17"/>
    <mergeCell ref="F23:G23"/>
    <mergeCell ref="F24:G24"/>
    <mergeCell ref="H23:I23"/>
    <mergeCell ref="H24:I24"/>
    <mergeCell ref="J23:K23"/>
    <mergeCell ref="J24:K24"/>
    <mergeCell ref="F17:G17"/>
    <mergeCell ref="H17:I17"/>
    <mergeCell ref="A7:A9"/>
    <mergeCell ref="D17:E17"/>
    <mergeCell ref="A16:A17"/>
    <mergeCell ref="B11:C11"/>
    <mergeCell ref="D11:E11"/>
    <mergeCell ref="A23:A24"/>
    <mergeCell ref="B23:D23"/>
    <mergeCell ref="B24:D24"/>
    <mergeCell ref="F11:G11"/>
    <mergeCell ref="H11:I11"/>
    <mergeCell ref="A10:A11"/>
    <mergeCell ref="J11:K11"/>
    <mergeCell ref="B17:C17"/>
    <mergeCell ref="A1:K1"/>
    <mergeCell ref="I4:J4"/>
    <mergeCell ref="B6:C6"/>
    <mergeCell ref="D6:E6"/>
    <mergeCell ref="F6:G6"/>
    <mergeCell ref="H6:I6"/>
    <mergeCell ref="J6:K6"/>
    <mergeCell ref="A4:B4"/>
    <mergeCell ref="C4:G4"/>
    <mergeCell ref="F7:G7"/>
    <mergeCell ref="H7:I7"/>
    <mergeCell ref="J7:K7"/>
    <mergeCell ref="B7:C7"/>
    <mergeCell ref="D7:E7"/>
  </mergeCells>
  <dataValidations count="1">
    <dataValidation type="whole" allowBlank="1" showInputMessage="1" showErrorMessage="1" sqref="B18:K21 B12:K15" xr:uid="{00000000-0002-0000-0100-000000000000}">
      <formula1>0</formula1>
      <formula2>100000</formula2>
    </dataValidation>
  </dataValidations>
  <pageMargins left="0.60185185185185186" right="0.84490740740740744" top="0.96875" bottom="0.57291666666666663" header="0.3" footer="0.3"/>
  <pageSetup paperSize="9" orientation="landscape" r:id="rId1"/>
  <headerFooter>
    <oddHeader xml:space="preserve">&amp;L&amp;G&amp;C&amp;"-,Negrita"&amp;K05-013COMISIÓN DE TRANSPARENCIA Y ACCESO A LA INFORMACIÓN 
PÚBLICA DEL ESTADO DE CAMPECHE
&amp;R&amp;G     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FORMULAS!$C$5</xm:f>
          </x14:formula1>
          <xm:sqref>K4</xm:sqref>
        </x14:dataValidation>
        <x14:dataValidation type="list" allowBlank="1" showInputMessage="1" showErrorMessage="1" xr:uid="{00000000-0002-0000-0100-000002000000}">
          <x14:formula1>
            <xm:f>FORMULAS!$A$2:$A$136</xm:f>
          </x14:formula1>
          <xm:sqref>C4:G4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Z25"/>
  <sheetViews>
    <sheetView zoomScaleNormal="100" workbookViewId="0">
      <selection activeCell="Z12" sqref="Z12"/>
    </sheetView>
  </sheetViews>
  <sheetFormatPr baseColWidth="10" defaultRowHeight="15" x14ac:dyDescent="0.25"/>
  <cols>
    <col min="1" max="1" width="3.85546875" style="8" customWidth="1"/>
    <col min="2" max="2" width="19.42578125" customWidth="1"/>
    <col min="3" max="5" width="3.5703125" customWidth="1"/>
    <col min="6" max="6" width="11.7109375" style="8" customWidth="1"/>
    <col min="7" max="7" width="10" style="8" customWidth="1"/>
    <col min="8" max="9" width="4.85546875" style="8" customWidth="1"/>
    <col min="10" max="12" width="5.5703125" style="8" customWidth="1"/>
    <col min="13" max="13" width="5.7109375" customWidth="1"/>
    <col min="14" max="25" width="3.28515625" customWidth="1"/>
    <col min="26" max="26" width="9.7109375" style="8" customWidth="1"/>
    <col min="27" max="27" width="1.140625" customWidth="1"/>
  </cols>
  <sheetData>
    <row r="1" spans="1:26" ht="15" customHeight="1" x14ac:dyDescent="0.25">
      <c r="A1" s="177" t="s">
        <v>207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5" customHeight="1" x14ac:dyDescent="0.25">
      <c r="A2" s="174" t="s">
        <v>227</v>
      </c>
      <c r="B2" s="174"/>
      <c r="C2" s="88"/>
      <c r="D2" s="88"/>
      <c r="E2" s="88"/>
      <c r="F2" s="88"/>
      <c r="G2" s="88"/>
      <c r="H2" s="88"/>
      <c r="I2" s="88"/>
      <c r="J2" s="88"/>
      <c r="K2" s="88"/>
      <c r="L2" s="91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0.5" customHeight="1" thickBot="1" x14ac:dyDescent="0.3"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</row>
    <row r="4" spans="1:26" ht="25.5" customHeight="1" thickBot="1" x14ac:dyDescent="0.3">
      <c r="A4" s="134" t="s">
        <v>0</v>
      </c>
      <c r="B4" s="135"/>
      <c r="C4" s="135"/>
      <c r="D4" s="136"/>
      <c r="E4" s="123" t="str">
        <f>'FORMATO INFORME ANUAL PDP'!C4</f>
        <v>Colegio de Estudios Científicos y Tecnológicos del Estado de Campeche</v>
      </c>
      <c r="F4" s="124"/>
      <c r="G4" s="124"/>
      <c r="H4" s="124"/>
      <c r="I4" s="124"/>
      <c r="J4" s="124"/>
      <c r="K4" s="124"/>
      <c r="L4" s="124"/>
      <c r="M4" s="125"/>
      <c r="N4" s="25"/>
      <c r="O4" s="25"/>
      <c r="P4" s="25"/>
      <c r="Q4" s="25"/>
      <c r="R4" s="25"/>
      <c r="S4" s="134" t="s">
        <v>1</v>
      </c>
      <c r="T4" s="135"/>
      <c r="U4" s="135"/>
      <c r="V4" s="135"/>
      <c r="W4" s="135"/>
      <c r="X4" s="136"/>
      <c r="Y4" s="132" t="str">
        <f>'FORMATO INFORME ANUAL PDP'!K4</f>
        <v>01/01/2019 31/12/2019</v>
      </c>
      <c r="Z4" s="133"/>
    </row>
    <row r="5" spans="1:26" ht="10.5" customHeight="1" thickBot="1" x14ac:dyDescent="0.3">
      <c r="B5" s="26"/>
      <c r="C5" s="26"/>
      <c r="D5" s="26"/>
      <c r="E5" s="26"/>
      <c r="F5" s="27"/>
      <c r="G5" s="27"/>
      <c r="H5" s="27"/>
      <c r="I5" s="27"/>
      <c r="J5" s="27"/>
      <c r="K5" s="27"/>
      <c r="L5" s="27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</row>
    <row r="6" spans="1:26" ht="38.25" customHeight="1" x14ac:dyDescent="0.25">
      <c r="A6" s="175" t="s">
        <v>224</v>
      </c>
      <c r="B6" s="142" t="s">
        <v>14</v>
      </c>
      <c r="C6" s="142" t="s">
        <v>15</v>
      </c>
      <c r="D6" s="143"/>
      <c r="E6" s="129"/>
      <c r="F6" s="143" t="s">
        <v>206</v>
      </c>
      <c r="G6" s="142" t="s">
        <v>205</v>
      </c>
      <c r="H6" s="143"/>
      <c r="I6" s="143"/>
      <c r="J6" s="149" t="s">
        <v>16</v>
      </c>
      <c r="K6" s="140"/>
      <c r="L6" s="150"/>
      <c r="M6" s="141"/>
      <c r="N6" s="137" t="s">
        <v>17</v>
      </c>
      <c r="O6" s="137"/>
      <c r="P6" s="137"/>
      <c r="Q6" s="137"/>
      <c r="R6" s="137"/>
      <c r="S6" s="138"/>
      <c r="T6" s="139" t="s">
        <v>18</v>
      </c>
      <c r="U6" s="140"/>
      <c r="V6" s="140"/>
      <c r="W6" s="140"/>
      <c r="X6" s="140"/>
      <c r="Y6" s="141"/>
      <c r="Z6" s="129" t="s">
        <v>19</v>
      </c>
    </row>
    <row r="7" spans="1:26" ht="16.5" customHeight="1" x14ac:dyDescent="0.25">
      <c r="A7" s="176"/>
      <c r="B7" s="144"/>
      <c r="C7" s="144"/>
      <c r="D7" s="145"/>
      <c r="E7" s="130"/>
      <c r="F7" s="145"/>
      <c r="G7" s="144"/>
      <c r="H7" s="145"/>
      <c r="I7" s="145"/>
      <c r="J7" s="151"/>
      <c r="K7" s="146"/>
      <c r="L7" s="101"/>
      <c r="M7" s="152"/>
      <c r="N7" s="75">
        <f>COUNTIF($P$10:$Q$20,"Ene")</f>
        <v>0</v>
      </c>
      <c r="O7" s="60">
        <f>COUNTIF($P$10:$Q$20,"Feb")</f>
        <v>0</v>
      </c>
      <c r="P7" s="60">
        <f>COUNTIF($P$10:$Q$20,"Mar")</f>
        <v>0</v>
      </c>
      <c r="Q7" s="60">
        <f>COUNTIF($P$10:$Q$20,"Abr")</f>
        <v>0</v>
      </c>
      <c r="R7" s="60">
        <f>COUNTIF($P$10:$Q$20,"May")</f>
        <v>0</v>
      </c>
      <c r="S7" s="61">
        <f>COUNTIF($P$10:$Q$20,"Jun")</f>
        <v>2</v>
      </c>
      <c r="T7" s="62">
        <f>COUNTIF($V$10:$W$20,"Ene")</f>
        <v>0</v>
      </c>
      <c r="U7" s="60">
        <f>COUNTIF($V$10:$W$20,"Feb")</f>
        <v>0</v>
      </c>
      <c r="V7" s="60">
        <f>COUNTIF($V$10:$W$20,"Mar")</f>
        <v>0</v>
      </c>
      <c r="W7" s="60">
        <f>COUNTIF($V$10:$W$20,"Abr")</f>
        <v>0</v>
      </c>
      <c r="X7" s="60">
        <f>COUNTIF($V$10:$W$20,"May")</f>
        <v>0</v>
      </c>
      <c r="Y7" s="61">
        <f>COUNTIF($V$10:$W$20,"Jun")</f>
        <v>0</v>
      </c>
      <c r="Z7" s="130"/>
    </row>
    <row r="8" spans="1:26" x14ac:dyDescent="0.25">
      <c r="A8" s="176"/>
      <c r="B8" s="144"/>
      <c r="C8" s="69" t="s">
        <v>210</v>
      </c>
      <c r="D8" s="71" t="s">
        <v>211</v>
      </c>
      <c r="E8" s="72" t="s">
        <v>217</v>
      </c>
      <c r="F8" s="145"/>
      <c r="G8" s="69" t="s">
        <v>38</v>
      </c>
      <c r="H8" s="146" t="s">
        <v>39</v>
      </c>
      <c r="I8" s="101"/>
      <c r="J8" s="93" t="s">
        <v>223</v>
      </c>
      <c r="K8" s="89" t="s">
        <v>222</v>
      </c>
      <c r="L8" s="92" t="s">
        <v>230</v>
      </c>
      <c r="M8" s="94" t="s">
        <v>221</v>
      </c>
      <c r="N8" s="65">
        <f>COUNTIF($P$10:$Q$20,"Jul")</f>
        <v>0</v>
      </c>
      <c r="O8" s="63">
        <f>COUNTIF($P$10:$Q$20,"Ago")</f>
        <v>0</v>
      </c>
      <c r="P8" s="63">
        <f>COUNTIF($P$10:$Q$20,"Sep")</f>
        <v>0</v>
      </c>
      <c r="Q8" s="63">
        <f>COUNTIF($P$10:$Q$20,"Oct")</f>
        <v>0</v>
      </c>
      <c r="R8" s="63">
        <f>COUNTIF($P$10:$Q$20,"Nov")</f>
        <v>0</v>
      </c>
      <c r="S8" s="64">
        <f>COUNTIF($P$10:$Q$20,"Dic")</f>
        <v>0</v>
      </c>
      <c r="T8" s="65">
        <f>COUNTIF($V$10:$W$20,"Jul")</f>
        <v>2</v>
      </c>
      <c r="U8" s="63">
        <f>COUNTIF($V$10:$W$20,"Ago")</f>
        <v>0</v>
      </c>
      <c r="V8" s="63">
        <f>COUNTIF($V$10:$W$20,"Sep")</f>
        <v>0</v>
      </c>
      <c r="W8" s="63">
        <f>COUNTIF($V$10:$W$20,"Oct")</f>
        <v>0</v>
      </c>
      <c r="X8" s="63">
        <f>COUNTIF($V$10:$W$20,"Nov")</f>
        <v>0</v>
      </c>
      <c r="Y8" s="64">
        <f>COUNTIF($V$10:$W$20,"Dic")</f>
        <v>0</v>
      </c>
      <c r="Z8" s="130"/>
    </row>
    <row r="9" spans="1:26" ht="15.75" thickBot="1" x14ac:dyDescent="0.3">
      <c r="A9" s="176"/>
      <c r="B9" s="172"/>
      <c r="C9" s="66">
        <f>COUNTIF($C$10:$E$20,"Físico")</f>
        <v>0</v>
      </c>
      <c r="D9" s="73">
        <f>COUNTIF($C$10:$E$20,"Electrónico")</f>
        <v>2</v>
      </c>
      <c r="E9" s="74">
        <f>COUNTIF($C$10:$E$20,"PNT")</f>
        <v>0</v>
      </c>
      <c r="F9" s="173"/>
      <c r="G9" s="66">
        <f>COUNTIF(H10:I20,"Hombre")</f>
        <v>0</v>
      </c>
      <c r="H9" s="147">
        <f>COUNTIF(H10:I20,"Mujer")</f>
        <v>0</v>
      </c>
      <c r="I9" s="148"/>
      <c r="J9" s="66">
        <f>COUNTIF($J$10:$M$20,"Lengua indigena")</f>
        <v>0</v>
      </c>
      <c r="K9" s="90">
        <f>COUNTIF($J$10:$M$20,"Braile")</f>
        <v>0</v>
      </c>
      <c r="L9" s="90">
        <f>COUNTIF($J$10:$M$20,"Lengua Extranjera")</f>
        <v>0</v>
      </c>
      <c r="M9" s="74">
        <f>COUNTIF($J$10:$M$20,"Ninguna")</f>
        <v>2</v>
      </c>
      <c r="N9" s="126" t="s">
        <v>61</v>
      </c>
      <c r="O9" s="127"/>
      <c r="P9" s="127" t="s">
        <v>62</v>
      </c>
      <c r="Q9" s="127"/>
      <c r="R9" s="127" t="s">
        <v>63</v>
      </c>
      <c r="S9" s="128"/>
      <c r="T9" s="126" t="s">
        <v>61</v>
      </c>
      <c r="U9" s="127"/>
      <c r="V9" s="127" t="s">
        <v>62</v>
      </c>
      <c r="W9" s="127"/>
      <c r="X9" s="127" t="s">
        <v>63</v>
      </c>
      <c r="Y9" s="128"/>
      <c r="Z9" s="131"/>
    </row>
    <row r="10" spans="1:26" ht="24" customHeight="1" x14ac:dyDescent="0.25">
      <c r="A10" s="82">
        <v>1</v>
      </c>
      <c r="B10" s="76">
        <v>100348619</v>
      </c>
      <c r="C10" s="167" t="s">
        <v>9</v>
      </c>
      <c r="D10" s="168"/>
      <c r="E10" s="169"/>
      <c r="F10" s="70" t="s">
        <v>2</v>
      </c>
      <c r="G10" s="50" t="s">
        <v>213</v>
      </c>
      <c r="H10" s="165"/>
      <c r="I10" s="166"/>
      <c r="J10" s="167" t="s">
        <v>220</v>
      </c>
      <c r="K10" s="168"/>
      <c r="L10" s="168"/>
      <c r="M10" s="169"/>
      <c r="N10" s="120">
        <v>5</v>
      </c>
      <c r="O10" s="120"/>
      <c r="P10" s="121" t="s">
        <v>48</v>
      </c>
      <c r="Q10" s="120"/>
      <c r="R10" s="121">
        <v>19</v>
      </c>
      <c r="S10" s="122"/>
      <c r="T10" s="119">
        <v>3</v>
      </c>
      <c r="U10" s="120"/>
      <c r="V10" s="121" t="s">
        <v>49</v>
      </c>
      <c r="W10" s="120"/>
      <c r="X10" s="121">
        <v>19</v>
      </c>
      <c r="Y10" s="122"/>
      <c r="Z10" s="30">
        <v>20</v>
      </c>
    </row>
    <row r="11" spans="1:26" ht="24" customHeight="1" x14ac:dyDescent="0.25">
      <c r="A11" s="83">
        <v>2</v>
      </c>
      <c r="B11" s="77">
        <v>100356219</v>
      </c>
      <c r="C11" s="153" t="s">
        <v>9</v>
      </c>
      <c r="D11" s="154"/>
      <c r="E11" s="155"/>
      <c r="F11" s="70" t="s">
        <v>2</v>
      </c>
      <c r="G11" s="52" t="s">
        <v>213</v>
      </c>
      <c r="H11" s="170"/>
      <c r="I11" s="171"/>
      <c r="J11" s="153" t="s">
        <v>220</v>
      </c>
      <c r="K11" s="154"/>
      <c r="L11" s="154"/>
      <c r="M11" s="155"/>
      <c r="N11" s="120">
        <v>10</v>
      </c>
      <c r="O11" s="120"/>
      <c r="P11" s="121" t="s">
        <v>48</v>
      </c>
      <c r="Q11" s="120"/>
      <c r="R11" s="121">
        <v>19</v>
      </c>
      <c r="S11" s="122"/>
      <c r="T11" s="119">
        <v>8</v>
      </c>
      <c r="U11" s="120"/>
      <c r="V11" s="121" t="s">
        <v>49</v>
      </c>
      <c r="W11" s="120"/>
      <c r="X11" s="121">
        <v>19</v>
      </c>
      <c r="Y11" s="122"/>
      <c r="Z11" s="31">
        <v>20</v>
      </c>
    </row>
    <row r="12" spans="1:26" ht="24" customHeight="1" x14ac:dyDescent="0.25">
      <c r="A12" s="83"/>
      <c r="B12" s="77"/>
      <c r="C12" s="153"/>
      <c r="D12" s="154"/>
      <c r="E12" s="155"/>
      <c r="F12" s="70"/>
      <c r="G12" s="52"/>
      <c r="H12" s="170"/>
      <c r="I12" s="171"/>
      <c r="J12" s="153"/>
      <c r="K12" s="154"/>
      <c r="L12" s="154"/>
      <c r="M12" s="155"/>
      <c r="N12" s="120"/>
      <c r="O12" s="120"/>
      <c r="P12" s="121"/>
      <c r="Q12" s="120"/>
      <c r="R12" s="121"/>
      <c r="S12" s="122"/>
      <c r="T12" s="119"/>
      <c r="U12" s="120"/>
      <c r="V12" s="121"/>
      <c r="W12" s="120"/>
      <c r="X12" s="121"/>
      <c r="Y12" s="122"/>
      <c r="Z12" s="31">
        <v>0</v>
      </c>
    </row>
    <row r="13" spans="1:26" ht="24" customHeight="1" x14ac:dyDescent="0.25">
      <c r="A13" s="83"/>
      <c r="B13" s="77"/>
      <c r="C13" s="153"/>
      <c r="D13" s="154"/>
      <c r="E13" s="155"/>
      <c r="F13" s="70"/>
      <c r="G13" s="52"/>
      <c r="H13" s="170"/>
      <c r="I13" s="171"/>
      <c r="J13" s="153"/>
      <c r="K13" s="154"/>
      <c r="L13" s="154"/>
      <c r="M13" s="155"/>
      <c r="N13" s="120"/>
      <c r="O13" s="120"/>
      <c r="P13" s="121"/>
      <c r="Q13" s="120"/>
      <c r="R13" s="121"/>
      <c r="S13" s="122"/>
      <c r="T13" s="119"/>
      <c r="U13" s="120"/>
      <c r="V13" s="121"/>
      <c r="W13" s="120"/>
      <c r="X13" s="121"/>
      <c r="Y13" s="122"/>
      <c r="Z13" s="31">
        <v>0</v>
      </c>
    </row>
    <row r="14" spans="1:26" ht="24" customHeight="1" x14ac:dyDescent="0.25">
      <c r="A14" s="83"/>
      <c r="B14" s="77"/>
      <c r="C14" s="153"/>
      <c r="D14" s="154"/>
      <c r="E14" s="155"/>
      <c r="F14" s="70"/>
      <c r="G14" s="52"/>
      <c r="H14" s="170"/>
      <c r="I14" s="171"/>
      <c r="J14" s="153"/>
      <c r="K14" s="154"/>
      <c r="L14" s="154"/>
      <c r="M14" s="155"/>
      <c r="N14" s="120"/>
      <c r="O14" s="120"/>
      <c r="P14" s="121"/>
      <c r="Q14" s="120"/>
      <c r="R14" s="121"/>
      <c r="S14" s="122"/>
      <c r="T14" s="119"/>
      <c r="U14" s="120"/>
      <c r="V14" s="121"/>
      <c r="W14" s="120"/>
      <c r="X14" s="121"/>
      <c r="Y14" s="122"/>
      <c r="Z14" s="31">
        <v>0</v>
      </c>
    </row>
    <row r="15" spans="1:26" ht="24" customHeight="1" x14ac:dyDescent="0.25">
      <c r="A15" s="83"/>
      <c r="B15" s="77"/>
      <c r="C15" s="153"/>
      <c r="D15" s="154"/>
      <c r="E15" s="155"/>
      <c r="F15" s="70"/>
      <c r="G15" s="52"/>
      <c r="H15" s="170"/>
      <c r="I15" s="171"/>
      <c r="J15" s="153"/>
      <c r="K15" s="154"/>
      <c r="L15" s="154"/>
      <c r="M15" s="155"/>
      <c r="N15" s="120"/>
      <c r="O15" s="120"/>
      <c r="P15" s="121"/>
      <c r="Q15" s="120"/>
      <c r="R15" s="121"/>
      <c r="S15" s="122"/>
      <c r="T15" s="119"/>
      <c r="U15" s="120"/>
      <c r="V15" s="121"/>
      <c r="W15" s="120"/>
      <c r="X15" s="121"/>
      <c r="Y15" s="122"/>
      <c r="Z15" s="31">
        <v>0</v>
      </c>
    </row>
    <row r="16" spans="1:26" ht="24" customHeight="1" x14ac:dyDescent="0.25">
      <c r="A16" s="83"/>
      <c r="B16" s="77"/>
      <c r="C16" s="153"/>
      <c r="D16" s="154"/>
      <c r="E16" s="155"/>
      <c r="F16" s="70"/>
      <c r="G16" s="52"/>
      <c r="H16" s="170"/>
      <c r="I16" s="171"/>
      <c r="J16" s="153"/>
      <c r="K16" s="154"/>
      <c r="L16" s="154"/>
      <c r="M16" s="155"/>
      <c r="N16" s="120"/>
      <c r="O16" s="120"/>
      <c r="P16" s="121"/>
      <c r="Q16" s="120"/>
      <c r="R16" s="121"/>
      <c r="S16" s="122"/>
      <c r="T16" s="119"/>
      <c r="U16" s="120"/>
      <c r="V16" s="121"/>
      <c r="W16" s="120"/>
      <c r="X16" s="121"/>
      <c r="Y16" s="122"/>
      <c r="Z16" s="31">
        <v>0</v>
      </c>
    </row>
    <row r="17" spans="1:26" ht="24" customHeight="1" x14ac:dyDescent="0.25">
      <c r="A17" s="83"/>
      <c r="B17" s="77"/>
      <c r="C17" s="153"/>
      <c r="D17" s="154"/>
      <c r="E17" s="155"/>
      <c r="F17" s="70"/>
      <c r="G17" s="52"/>
      <c r="H17" s="170"/>
      <c r="I17" s="171"/>
      <c r="J17" s="153"/>
      <c r="K17" s="154"/>
      <c r="L17" s="154"/>
      <c r="M17" s="155"/>
      <c r="N17" s="120"/>
      <c r="O17" s="120"/>
      <c r="P17" s="121"/>
      <c r="Q17" s="120"/>
      <c r="R17" s="121"/>
      <c r="S17" s="122"/>
      <c r="T17" s="119"/>
      <c r="U17" s="120"/>
      <c r="V17" s="121"/>
      <c r="W17" s="120"/>
      <c r="X17" s="121"/>
      <c r="Y17" s="122"/>
      <c r="Z17" s="31">
        <v>0</v>
      </c>
    </row>
    <row r="18" spans="1:26" ht="24" customHeight="1" x14ac:dyDescent="0.25">
      <c r="A18" s="83"/>
      <c r="B18" s="77"/>
      <c r="C18" s="153"/>
      <c r="D18" s="154"/>
      <c r="E18" s="155"/>
      <c r="F18" s="70"/>
      <c r="G18" s="52"/>
      <c r="H18" s="170"/>
      <c r="I18" s="171"/>
      <c r="J18" s="153"/>
      <c r="K18" s="154"/>
      <c r="L18" s="154"/>
      <c r="M18" s="155"/>
      <c r="N18" s="120"/>
      <c r="O18" s="120"/>
      <c r="P18" s="121"/>
      <c r="Q18" s="120"/>
      <c r="R18" s="121"/>
      <c r="S18" s="122"/>
      <c r="T18" s="119"/>
      <c r="U18" s="120"/>
      <c r="V18" s="121"/>
      <c r="W18" s="120"/>
      <c r="X18" s="121"/>
      <c r="Y18" s="122"/>
      <c r="Z18" s="31">
        <v>0</v>
      </c>
    </row>
    <row r="19" spans="1:26" ht="24" customHeight="1" x14ac:dyDescent="0.25">
      <c r="A19" s="83"/>
      <c r="B19" s="77"/>
      <c r="C19" s="153"/>
      <c r="D19" s="154"/>
      <c r="E19" s="155"/>
      <c r="F19" s="70"/>
      <c r="G19" s="52"/>
      <c r="H19" s="170"/>
      <c r="I19" s="171"/>
      <c r="J19" s="153"/>
      <c r="K19" s="154"/>
      <c r="L19" s="154"/>
      <c r="M19" s="155"/>
      <c r="N19" s="120"/>
      <c r="O19" s="120"/>
      <c r="P19" s="121"/>
      <c r="Q19" s="120"/>
      <c r="R19" s="121"/>
      <c r="S19" s="122"/>
      <c r="T19" s="119"/>
      <c r="U19" s="120"/>
      <c r="V19" s="121"/>
      <c r="W19" s="120"/>
      <c r="X19" s="121"/>
      <c r="Y19" s="122"/>
      <c r="Z19" s="31">
        <v>0</v>
      </c>
    </row>
    <row r="20" spans="1:26" ht="24" customHeight="1" thickBot="1" x14ac:dyDescent="0.3">
      <c r="A20" s="84"/>
      <c r="B20" s="78"/>
      <c r="C20" s="159"/>
      <c r="D20" s="160"/>
      <c r="E20" s="161"/>
      <c r="F20" s="79"/>
      <c r="G20" s="80"/>
      <c r="H20" s="163"/>
      <c r="I20" s="164"/>
      <c r="J20" s="192"/>
      <c r="K20" s="193"/>
      <c r="L20" s="193"/>
      <c r="M20" s="194"/>
      <c r="N20" s="157"/>
      <c r="O20" s="157"/>
      <c r="P20" s="158"/>
      <c r="Q20" s="157"/>
      <c r="R20" s="158"/>
      <c r="S20" s="162"/>
      <c r="T20" s="156"/>
      <c r="U20" s="157"/>
      <c r="V20" s="158"/>
      <c r="W20" s="157"/>
      <c r="X20" s="158"/>
      <c r="Y20" s="162"/>
      <c r="Z20" s="32">
        <v>0</v>
      </c>
    </row>
    <row r="21" spans="1:26" ht="15.75" thickBot="1" x14ac:dyDescent="0.3">
      <c r="A21" s="178" t="s">
        <v>20</v>
      </c>
      <c r="B21" s="179"/>
      <c r="C21" s="179"/>
      <c r="D21" s="179"/>
      <c r="E21" s="179"/>
      <c r="F21" s="179"/>
      <c r="G21" s="179"/>
      <c r="H21" s="179"/>
      <c r="I21" s="179"/>
      <c r="J21" s="180"/>
      <c r="K21" s="180"/>
      <c r="L21" s="180"/>
      <c r="M21" s="180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81"/>
      <c r="Z21" s="33"/>
    </row>
    <row r="22" spans="1:26" ht="9.75" customHeight="1" thickBot="1" x14ac:dyDescent="0.3">
      <c r="B22" s="28"/>
      <c r="C22" s="28"/>
      <c r="D22" s="28"/>
      <c r="E22" s="28"/>
      <c r="F22" s="29"/>
      <c r="G22" s="29"/>
      <c r="H22" s="29"/>
      <c r="I22" s="27"/>
      <c r="J22" s="27"/>
      <c r="K22" s="27"/>
      <c r="L22" s="27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ht="21.75" customHeight="1" x14ac:dyDescent="0.25">
      <c r="A23" s="182" t="s">
        <v>13</v>
      </c>
      <c r="B23" s="183"/>
      <c r="C23" s="183"/>
      <c r="D23" s="183"/>
      <c r="E23" s="186"/>
      <c r="F23" s="187"/>
      <c r="G23" s="187"/>
      <c r="H23" s="188"/>
      <c r="I23" s="27"/>
      <c r="J23" s="27"/>
      <c r="K23" s="27"/>
      <c r="L23" s="27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1:26" ht="15.75" thickBot="1" x14ac:dyDescent="0.3">
      <c r="A24" s="184"/>
      <c r="B24" s="185"/>
      <c r="C24" s="185"/>
      <c r="D24" s="185"/>
      <c r="E24" s="189" t="s">
        <v>244</v>
      </c>
      <c r="F24" s="190"/>
      <c r="G24" s="190"/>
      <c r="H24" s="191"/>
      <c r="I24" s="27"/>
      <c r="J24" s="27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ht="9.75" customHeight="1" x14ac:dyDescent="0.25"/>
  </sheetData>
  <sheetProtection algorithmName="SHA-512" hashValue="vYlqwfnXyZINdyN3FgEZnndASpTcx9C3eIQwalVW7vIQFsH0pKuub7WBA1Wb32wDRxfNe1jKwO39N/MaCkohPw==" saltValue="HsPf3HZT4R0Bl0Sf7Wqvhw==" spinCount="100000" sheet="1" objects="1" scenarios="1" selectLockedCells="1"/>
  <protectedRanges>
    <protectedRange algorithmName="SHA-512" hashValue="fIAlDIsYWxIfLWol+09SiZDvZwtatNyPw1NPdpKAxRSQ0etkQ/ItyW+8n6knA8k2hfy0Gho8uE3EZT3xYPBiSg==" saltValue="HtS/wlmEbJVU4/RBK/brTg==" spinCount="100000" sqref="F1:X3" name="Rango1"/>
  </protectedRanges>
  <mergeCells count="126">
    <mergeCell ref="A2:B2"/>
    <mergeCell ref="A6:A9"/>
    <mergeCell ref="A4:D4"/>
    <mergeCell ref="A1:Z1"/>
    <mergeCell ref="A21:Y21"/>
    <mergeCell ref="A23:D24"/>
    <mergeCell ref="E23:H23"/>
    <mergeCell ref="E24:H24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T17:U17"/>
    <mergeCell ref="V17:W17"/>
    <mergeCell ref="X17:Y17"/>
    <mergeCell ref="T14:U14"/>
    <mergeCell ref="V14:W14"/>
    <mergeCell ref="X14:Y14"/>
    <mergeCell ref="C17:E17"/>
    <mergeCell ref="B6:B9"/>
    <mergeCell ref="F6:F9"/>
    <mergeCell ref="N9:O9"/>
    <mergeCell ref="P9:Q9"/>
    <mergeCell ref="H18:I18"/>
    <mergeCell ref="P19:Q19"/>
    <mergeCell ref="C10:E10"/>
    <mergeCell ref="C11:E11"/>
    <mergeCell ref="C12:E12"/>
    <mergeCell ref="C13:E13"/>
    <mergeCell ref="P13:Q13"/>
    <mergeCell ref="N10:O10"/>
    <mergeCell ref="N11:O11"/>
    <mergeCell ref="P11:Q11"/>
    <mergeCell ref="H16:I16"/>
    <mergeCell ref="H17:I17"/>
    <mergeCell ref="N16:O16"/>
    <mergeCell ref="P16:Q16"/>
    <mergeCell ref="H19:I19"/>
    <mergeCell ref="R11:S11"/>
    <mergeCell ref="H10:I10"/>
    <mergeCell ref="J10:M10"/>
    <mergeCell ref="J11:M11"/>
    <mergeCell ref="H11:I11"/>
    <mergeCell ref="H12:I12"/>
    <mergeCell ref="H13:I13"/>
    <mergeCell ref="H14:I14"/>
    <mergeCell ref="H15:I15"/>
    <mergeCell ref="N13:O13"/>
    <mergeCell ref="T20:U20"/>
    <mergeCell ref="V20:W20"/>
    <mergeCell ref="C20:E20"/>
    <mergeCell ref="X20:Y20"/>
    <mergeCell ref="T18:U18"/>
    <mergeCell ref="V18:W18"/>
    <mergeCell ref="X18:Y18"/>
    <mergeCell ref="T19:U19"/>
    <mergeCell ref="V19:W19"/>
    <mergeCell ref="X19:Y19"/>
    <mergeCell ref="H20:I20"/>
    <mergeCell ref="N20:O20"/>
    <mergeCell ref="P20:Q20"/>
    <mergeCell ref="R20:S20"/>
    <mergeCell ref="C18:E18"/>
    <mergeCell ref="X12:Y12"/>
    <mergeCell ref="T13:U13"/>
    <mergeCell ref="V13:W13"/>
    <mergeCell ref="V16:W16"/>
    <mergeCell ref="X16:Y16"/>
    <mergeCell ref="T12:U12"/>
    <mergeCell ref="R19:S19"/>
    <mergeCell ref="C14:E14"/>
    <mergeCell ref="C15:E15"/>
    <mergeCell ref="C16:E16"/>
    <mergeCell ref="R17:S17"/>
    <mergeCell ref="N18:O18"/>
    <mergeCell ref="P18:Q18"/>
    <mergeCell ref="C19:E19"/>
    <mergeCell ref="V12:W12"/>
    <mergeCell ref="T15:U15"/>
    <mergeCell ref="R16:S16"/>
    <mergeCell ref="N17:O17"/>
    <mergeCell ref="P17:Q17"/>
    <mergeCell ref="E4:M4"/>
    <mergeCell ref="T9:U9"/>
    <mergeCell ref="V9:W9"/>
    <mergeCell ref="X9:Y9"/>
    <mergeCell ref="Z6:Z9"/>
    <mergeCell ref="Y4:Z4"/>
    <mergeCell ref="S4:X4"/>
    <mergeCell ref="N6:S6"/>
    <mergeCell ref="T6:Y6"/>
    <mergeCell ref="G6:I7"/>
    <mergeCell ref="H8:I8"/>
    <mergeCell ref="H9:I9"/>
    <mergeCell ref="C6:E7"/>
    <mergeCell ref="J6:M7"/>
    <mergeCell ref="R9:S9"/>
    <mergeCell ref="T10:U10"/>
    <mergeCell ref="V10:W10"/>
    <mergeCell ref="X10:Y10"/>
    <mergeCell ref="R18:S18"/>
    <mergeCell ref="N19:O19"/>
    <mergeCell ref="N14:O14"/>
    <mergeCell ref="P14:Q14"/>
    <mergeCell ref="R14:S14"/>
    <mergeCell ref="N15:O15"/>
    <mergeCell ref="P15:Q15"/>
    <mergeCell ref="R15:S15"/>
    <mergeCell ref="N12:O12"/>
    <mergeCell ref="P12:Q12"/>
    <mergeCell ref="R12:S12"/>
    <mergeCell ref="P10:Q10"/>
    <mergeCell ref="R10:S10"/>
    <mergeCell ref="R13:S13"/>
    <mergeCell ref="X13:Y13"/>
    <mergeCell ref="T11:U11"/>
    <mergeCell ref="V11:W11"/>
    <mergeCell ref="X11:Y11"/>
    <mergeCell ref="T16:U16"/>
    <mergeCell ref="V15:W15"/>
    <mergeCell ref="X15:Y15"/>
  </mergeCells>
  <pageMargins left="0.36458333333333331" right="0.48958333333333331" top="0.96875" bottom="0.57291666666666663" header="0.3" footer="0.3"/>
  <pageSetup paperSize="9" orientation="landscape" r:id="rId1"/>
  <headerFooter>
    <oddHeader>&amp;L&amp;G&amp;C&amp;"-,Negrita"&amp;K05-018COMISIÓN DE TRANSPARENCIA Y ACCESO A LA INFORMACIÓN 
PÚBLICA DEL ESTADO DE CAMPECHE&amp;R&amp;G</oddHeader>
  </headerFooter>
  <ignoredErrors>
    <ignoredError sqref="D9" formula="1"/>
  </ignoredError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0000000}">
          <x14:formula1>
            <xm:f>FORMULAS!$B$8:$B$11</xm:f>
          </x14:formula1>
          <xm:sqref>G10:G20</xm:sqref>
        </x14:dataValidation>
        <x14:dataValidation type="list" allowBlank="1" showInputMessage="1" showErrorMessage="1" xr:uid="{00000000-0002-0000-0200-000001000000}">
          <x14:formula1>
            <xm:f>FORMULAS!$B$2:$B$6</xm:f>
          </x14:formula1>
          <xm:sqref>F10:F20</xm:sqref>
        </x14:dataValidation>
        <x14:dataValidation type="list" allowBlank="1" showInputMessage="1" showErrorMessage="1" xr:uid="{00000000-0002-0000-0200-000002000000}">
          <x14:formula1>
            <xm:f>FORMULAS!$C$2:$C$3</xm:f>
          </x14:formula1>
          <xm:sqref>H10:H20</xm:sqref>
        </x14:dataValidation>
        <x14:dataValidation type="list" allowBlank="1" showInputMessage="1" showErrorMessage="1" xr:uid="{00000000-0002-0000-0200-000003000000}">
          <x14:formula1>
            <xm:f>FORMULAS!$D$2:$D$32</xm:f>
          </x14:formula1>
          <xm:sqref>N10:O20 T10:U20</xm:sqref>
        </x14:dataValidation>
        <x14:dataValidation type="list" allowBlank="1" showInputMessage="1" showErrorMessage="1" xr:uid="{00000000-0002-0000-0200-000004000000}">
          <x14:formula1>
            <xm:f>FORMULAS!$E$2:$E$13</xm:f>
          </x14:formula1>
          <xm:sqref>P10:Q20 V10:W20</xm:sqref>
        </x14:dataValidation>
        <x14:dataValidation type="list" allowBlank="1" showInputMessage="1" showErrorMessage="1" xr:uid="{00000000-0002-0000-0200-000005000000}">
          <x14:formula1>
            <xm:f>FORMULAS!$F$3:$F$4</xm:f>
          </x14:formula1>
          <xm:sqref>X10:Y20</xm:sqref>
        </x14:dataValidation>
        <x14:dataValidation type="list" allowBlank="1" showInputMessage="1" showErrorMessage="1" xr:uid="{00000000-0002-0000-0200-000006000000}">
          <x14:formula1>
            <xm:f>FORMULAS!$F$3</xm:f>
          </x14:formula1>
          <xm:sqref>R10:S20</xm:sqref>
        </x14:dataValidation>
        <x14:dataValidation type="list" allowBlank="1" showInputMessage="1" showErrorMessage="1" xr:uid="{00000000-0002-0000-0200-000007000000}">
          <x14:formula1>
            <xm:f>FORMULAS!$B$13:$B$15</xm:f>
          </x14:formula1>
          <xm:sqref>C10:E20</xm:sqref>
        </x14:dataValidation>
        <x14:dataValidation type="list" allowBlank="1" showInputMessage="1" showErrorMessage="1" xr:uid="{00000000-0002-0000-0200-000008000000}">
          <x14:formula1>
            <xm:f>FORMULAS!$C$8:$C$11</xm:f>
          </x14:formula1>
          <xm:sqref>J10:M20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M33"/>
  <sheetViews>
    <sheetView tabSelected="1" zoomScaleNormal="100" workbookViewId="0">
      <selection activeCell="C33" sqref="C33:E33"/>
    </sheetView>
  </sheetViews>
  <sheetFormatPr baseColWidth="10" defaultRowHeight="15" x14ac:dyDescent="0.25"/>
  <cols>
    <col min="1" max="1" width="5.5703125" customWidth="1"/>
    <col min="2" max="3" width="15.28515625" customWidth="1"/>
    <col min="4" max="5" width="18.7109375" customWidth="1"/>
    <col min="6" max="6" width="11.140625" customWidth="1"/>
    <col min="7" max="7" width="1.42578125" customWidth="1"/>
    <col min="8" max="8" width="3" customWidth="1"/>
    <col min="9" max="9" width="1.28515625" customWidth="1"/>
    <col min="10" max="10" width="21.7109375" customWidth="1"/>
    <col min="11" max="11" width="19.85546875" customWidth="1"/>
    <col min="12" max="12" width="1.42578125" customWidth="1"/>
    <col min="13" max="13" width="15.28515625" customWidth="1"/>
    <col min="14" max="14" width="10.85546875" customWidth="1"/>
  </cols>
  <sheetData>
    <row r="1" spans="1:13" s="5" customFormat="1" ht="15" customHeight="1" x14ac:dyDescent="0.25">
      <c r="A1" s="195" t="s">
        <v>203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4"/>
      <c r="M1" s="4"/>
    </row>
    <row r="2" spans="1:13" s="5" customFormat="1" ht="15" customHeight="1" x14ac:dyDescent="0.25">
      <c r="A2" s="200" t="s">
        <v>228</v>
      </c>
      <c r="B2" s="200"/>
      <c r="C2" s="85"/>
      <c r="D2" s="85"/>
      <c r="E2" s="85"/>
      <c r="F2" s="85"/>
      <c r="G2" s="85"/>
      <c r="H2" s="85"/>
      <c r="I2" s="85"/>
      <c r="J2" s="85"/>
      <c r="K2" s="85"/>
      <c r="L2" s="4"/>
      <c r="M2" s="4"/>
    </row>
    <row r="3" spans="1:13" s="5" customFormat="1" ht="15" customHeight="1" x14ac:dyDescent="0.25">
      <c r="A3" s="34"/>
      <c r="B3" s="34"/>
      <c r="C3" s="34"/>
      <c r="D3" s="34"/>
      <c r="E3" s="34"/>
      <c r="F3" s="34"/>
      <c r="G3" s="34"/>
      <c r="H3" s="34"/>
      <c r="I3" s="35"/>
      <c r="J3" s="35"/>
      <c r="K3" s="36"/>
      <c r="L3" s="6"/>
      <c r="M3" s="7"/>
    </row>
    <row r="4" spans="1:13" s="5" customFormat="1" ht="27" customHeight="1" x14ac:dyDescent="0.25">
      <c r="A4" s="196" t="s">
        <v>21</v>
      </c>
      <c r="B4" s="196"/>
      <c r="C4" s="196"/>
      <c r="D4" s="196"/>
      <c r="E4" s="37"/>
      <c r="F4" s="146" t="s">
        <v>0</v>
      </c>
      <c r="G4" s="146"/>
      <c r="H4" s="146"/>
      <c r="I4" s="146"/>
      <c r="J4" s="197" t="str">
        <f>'FORMATO INFORME ANUAL PDP'!C4</f>
        <v>Colegio de Estudios Científicos y Tecnológicos del Estado de Campeche</v>
      </c>
      <c r="K4" s="197"/>
      <c r="L4" s="12"/>
      <c r="M4" s="12"/>
    </row>
    <row r="5" spans="1:13" ht="9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3" x14ac:dyDescent="0.25">
      <c r="A6" s="38" t="s">
        <v>22</v>
      </c>
      <c r="B6" s="105" t="s">
        <v>23</v>
      </c>
      <c r="C6" s="105"/>
      <c r="D6" s="105"/>
      <c r="E6" s="105"/>
      <c r="F6" s="146" t="s">
        <v>15</v>
      </c>
      <c r="G6" s="146"/>
      <c r="H6" s="146"/>
      <c r="I6" s="146"/>
      <c r="J6" s="198" t="s">
        <v>24</v>
      </c>
      <c r="K6" s="199"/>
    </row>
    <row r="7" spans="1:13" x14ac:dyDescent="0.25">
      <c r="A7" s="201">
        <v>1</v>
      </c>
      <c r="B7" s="202" t="s">
        <v>245</v>
      </c>
      <c r="C7" s="202"/>
      <c r="D7" s="202"/>
      <c r="E7" s="203"/>
      <c r="F7" s="57" t="s">
        <v>25</v>
      </c>
      <c r="G7" s="56"/>
      <c r="H7" s="20" t="s">
        <v>248</v>
      </c>
      <c r="I7" s="58"/>
      <c r="J7" s="204" t="s">
        <v>9</v>
      </c>
      <c r="K7" s="205"/>
    </row>
    <row r="8" spans="1:13" x14ac:dyDescent="0.25">
      <c r="A8" s="201"/>
      <c r="B8" s="202"/>
      <c r="C8" s="202"/>
      <c r="D8" s="202"/>
      <c r="E8" s="203"/>
      <c r="F8" s="55" t="s">
        <v>26</v>
      </c>
      <c r="G8" s="56"/>
      <c r="H8" s="20" t="s">
        <v>248</v>
      </c>
      <c r="I8" s="59"/>
      <c r="J8" s="204" t="s">
        <v>9</v>
      </c>
      <c r="K8" s="205"/>
    </row>
    <row r="9" spans="1:13" x14ac:dyDescent="0.25">
      <c r="A9" s="201">
        <v>2</v>
      </c>
      <c r="B9" s="202" t="s">
        <v>246</v>
      </c>
      <c r="C9" s="202"/>
      <c r="D9" s="202"/>
      <c r="E9" s="203"/>
      <c r="F9" s="55" t="s">
        <v>25</v>
      </c>
      <c r="G9" s="56"/>
      <c r="H9" s="20" t="s">
        <v>248</v>
      </c>
      <c r="I9" s="59"/>
      <c r="J9" s="204" t="s">
        <v>9</v>
      </c>
      <c r="K9" s="205"/>
    </row>
    <row r="10" spans="1:13" x14ac:dyDescent="0.25">
      <c r="A10" s="201"/>
      <c r="B10" s="202"/>
      <c r="C10" s="202"/>
      <c r="D10" s="202"/>
      <c r="E10" s="203"/>
      <c r="F10" s="55" t="s">
        <v>26</v>
      </c>
      <c r="G10" s="56"/>
      <c r="H10" s="20" t="s">
        <v>248</v>
      </c>
      <c r="I10" s="59"/>
      <c r="J10" s="204" t="s">
        <v>9</v>
      </c>
      <c r="K10" s="205"/>
    </row>
    <row r="11" spans="1:13" x14ac:dyDescent="0.25">
      <c r="A11" s="154">
        <v>3</v>
      </c>
      <c r="B11" s="202" t="s">
        <v>247</v>
      </c>
      <c r="C11" s="202"/>
      <c r="D11" s="202"/>
      <c r="E11" s="203"/>
      <c r="F11" s="55" t="s">
        <v>25</v>
      </c>
      <c r="G11" s="56"/>
      <c r="H11" s="20" t="s">
        <v>248</v>
      </c>
      <c r="I11" s="59"/>
      <c r="J11" s="204" t="s">
        <v>9</v>
      </c>
      <c r="K11" s="205"/>
    </row>
    <row r="12" spans="1:13" x14ac:dyDescent="0.25">
      <c r="A12" s="154"/>
      <c r="B12" s="202"/>
      <c r="C12" s="202"/>
      <c r="D12" s="202"/>
      <c r="E12" s="203"/>
      <c r="F12" s="55" t="s">
        <v>26</v>
      </c>
      <c r="G12" s="56"/>
      <c r="H12" s="20" t="s">
        <v>248</v>
      </c>
      <c r="I12" s="59"/>
      <c r="J12" s="204" t="s">
        <v>9</v>
      </c>
      <c r="K12" s="205"/>
    </row>
    <row r="13" spans="1:13" x14ac:dyDescent="0.25">
      <c r="A13" s="154"/>
      <c r="B13" s="206"/>
      <c r="C13" s="206"/>
      <c r="D13" s="206"/>
      <c r="E13" s="207"/>
      <c r="F13" s="55" t="s">
        <v>25</v>
      </c>
      <c r="G13" s="56"/>
      <c r="H13" s="20"/>
      <c r="I13" s="59"/>
      <c r="J13" s="208"/>
      <c r="K13" s="209"/>
    </row>
    <row r="14" spans="1:13" x14ac:dyDescent="0.25">
      <c r="A14" s="154"/>
      <c r="B14" s="206"/>
      <c r="C14" s="206"/>
      <c r="D14" s="206"/>
      <c r="E14" s="207"/>
      <c r="F14" s="55" t="s">
        <v>26</v>
      </c>
      <c r="G14" s="56"/>
      <c r="H14" s="20"/>
      <c r="I14" s="59"/>
      <c r="J14" s="208"/>
      <c r="K14" s="209"/>
    </row>
    <row r="15" spans="1:13" x14ac:dyDescent="0.25">
      <c r="A15" s="201"/>
      <c r="B15" s="206"/>
      <c r="C15" s="206"/>
      <c r="D15" s="206"/>
      <c r="E15" s="207"/>
      <c r="F15" s="55" t="s">
        <v>25</v>
      </c>
      <c r="G15" s="56"/>
      <c r="H15" s="20"/>
      <c r="I15" s="59"/>
      <c r="J15" s="208"/>
      <c r="K15" s="209"/>
    </row>
    <row r="16" spans="1:13" x14ac:dyDescent="0.25">
      <c r="A16" s="201"/>
      <c r="B16" s="206"/>
      <c r="C16" s="206"/>
      <c r="D16" s="206"/>
      <c r="E16" s="207"/>
      <c r="F16" s="55" t="s">
        <v>26</v>
      </c>
      <c r="G16" s="56"/>
      <c r="H16" s="20"/>
      <c r="I16" s="59"/>
      <c r="J16" s="208"/>
      <c r="K16" s="209"/>
    </row>
    <row r="17" spans="1:11" x14ac:dyDescent="0.25">
      <c r="A17" s="154"/>
      <c r="B17" s="206"/>
      <c r="C17" s="206"/>
      <c r="D17" s="206"/>
      <c r="E17" s="207"/>
      <c r="F17" s="55" t="s">
        <v>25</v>
      </c>
      <c r="G17" s="56"/>
      <c r="H17" s="20"/>
      <c r="I17" s="59"/>
      <c r="J17" s="208"/>
      <c r="K17" s="209"/>
    </row>
    <row r="18" spans="1:11" x14ac:dyDescent="0.25">
      <c r="A18" s="154"/>
      <c r="B18" s="206"/>
      <c r="C18" s="206"/>
      <c r="D18" s="206"/>
      <c r="E18" s="207"/>
      <c r="F18" s="55" t="s">
        <v>27</v>
      </c>
      <c r="G18" s="56"/>
      <c r="H18" s="20"/>
      <c r="I18" s="59"/>
      <c r="J18" s="208"/>
      <c r="K18" s="209"/>
    </row>
    <row r="19" spans="1:11" x14ac:dyDescent="0.25">
      <c r="A19" s="201"/>
      <c r="B19" s="202"/>
      <c r="C19" s="202"/>
      <c r="D19" s="202"/>
      <c r="E19" s="203"/>
      <c r="F19" s="55" t="s">
        <v>25</v>
      </c>
      <c r="G19" s="56"/>
      <c r="H19" s="20"/>
      <c r="I19" s="59"/>
      <c r="J19" s="208"/>
      <c r="K19" s="209"/>
    </row>
    <row r="20" spans="1:11" x14ac:dyDescent="0.25">
      <c r="A20" s="201"/>
      <c r="B20" s="202"/>
      <c r="C20" s="202"/>
      <c r="D20" s="202"/>
      <c r="E20" s="203"/>
      <c r="F20" s="55" t="s">
        <v>27</v>
      </c>
      <c r="G20" s="56"/>
      <c r="H20" s="20"/>
      <c r="I20" s="59"/>
      <c r="J20" s="208"/>
      <c r="K20" s="209"/>
    </row>
    <row r="21" spans="1:11" ht="15" customHeight="1" x14ac:dyDescent="0.25">
      <c r="A21" s="54">
        <f>COUNT(A7:A20)</f>
        <v>3</v>
      </c>
      <c r="B21" s="215" t="s">
        <v>28</v>
      </c>
      <c r="C21" s="216"/>
      <c r="D21" s="216"/>
      <c r="E21" s="216"/>
      <c r="F21" s="217"/>
      <c r="G21" s="217"/>
      <c r="H21" s="217"/>
      <c r="I21" s="217"/>
      <c r="J21" s="216"/>
      <c r="K21" s="218"/>
    </row>
    <row r="22" spans="1:11" ht="9.7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10" t="s">
        <v>29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</row>
    <row r="24" spans="1:11" x14ac:dyDescent="0.25">
      <c r="A24" s="146" t="s">
        <v>30</v>
      </c>
      <c r="B24" s="146"/>
      <c r="C24" s="146"/>
      <c r="D24" s="146"/>
      <c r="E24" s="146"/>
      <c r="F24" s="212" t="s">
        <v>33</v>
      </c>
      <c r="G24" s="213"/>
      <c r="H24" s="213"/>
      <c r="I24" s="214"/>
      <c r="J24" s="39" t="s">
        <v>33</v>
      </c>
      <c r="K24" s="39" t="s">
        <v>34</v>
      </c>
    </row>
    <row r="25" spans="1:11" ht="8.25" customHeight="1" x14ac:dyDescent="0.25">
      <c r="A25" s="40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" customHeight="1" x14ac:dyDescent="0.25">
      <c r="A26" s="101" t="s">
        <v>225</v>
      </c>
      <c r="B26" s="106"/>
      <c r="C26" s="106"/>
      <c r="D26" s="106"/>
      <c r="E26" s="102"/>
      <c r="F26" s="212" t="s">
        <v>34</v>
      </c>
      <c r="G26" s="213"/>
      <c r="H26" s="213"/>
      <c r="I26" s="214"/>
      <c r="J26" s="26"/>
      <c r="K26" s="26"/>
    </row>
    <row r="27" spans="1:11" ht="8.25" customHeight="1" x14ac:dyDescent="0.25">
      <c r="A27" s="40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" customHeight="1" x14ac:dyDescent="0.25">
      <c r="A28" s="101" t="s">
        <v>31</v>
      </c>
      <c r="B28" s="106"/>
      <c r="C28" s="106"/>
      <c r="D28" s="106"/>
      <c r="E28" s="102"/>
      <c r="F28" s="212" t="s">
        <v>34</v>
      </c>
      <c r="G28" s="213"/>
      <c r="H28" s="213"/>
      <c r="I28" s="214"/>
      <c r="J28" s="26"/>
      <c r="K28" s="26"/>
    </row>
    <row r="29" spans="1:11" ht="7.5" customHeight="1" x14ac:dyDescent="0.25">
      <c r="A29" s="40"/>
      <c r="B29" s="40"/>
      <c r="C29" s="40"/>
      <c r="D29" s="40"/>
      <c r="E29" s="40"/>
      <c r="F29" s="40"/>
      <c r="G29" s="40"/>
      <c r="H29" s="40"/>
      <c r="I29" s="26"/>
      <c r="J29" s="26"/>
      <c r="K29" s="26"/>
    </row>
    <row r="30" spans="1:11" x14ac:dyDescent="0.25">
      <c r="A30" s="101" t="s">
        <v>32</v>
      </c>
      <c r="B30" s="106"/>
      <c r="C30" s="106"/>
      <c r="D30" s="106"/>
      <c r="E30" s="102"/>
      <c r="F30" s="212" t="s">
        <v>33</v>
      </c>
      <c r="G30" s="213"/>
      <c r="H30" s="213"/>
      <c r="I30" s="214"/>
      <c r="J30" s="26"/>
      <c r="K30" s="26"/>
    </row>
    <row r="31" spans="1:11" ht="9.7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24" customHeight="1" x14ac:dyDescent="0.25">
      <c r="A32" s="211" t="s">
        <v>13</v>
      </c>
      <c r="B32" s="211"/>
      <c r="C32" s="208"/>
      <c r="D32" s="208"/>
      <c r="E32" s="209"/>
      <c r="F32" s="41"/>
      <c r="G32" s="41"/>
      <c r="H32" s="41"/>
      <c r="I32" s="26"/>
      <c r="J32" s="26"/>
      <c r="K32" s="26"/>
    </row>
    <row r="33" spans="1:11" x14ac:dyDescent="0.25">
      <c r="A33" s="211"/>
      <c r="B33" s="211"/>
      <c r="C33" s="208" t="s">
        <v>244</v>
      </c>
      <c r="D33" s="208"/>
      <c r="E33" s="209"/>
      <c r="F33" s="41"/>
      <c r="G33" s="41"/>
      <c r="H33" s="41"/>
      <c r="I33" s="26"/>
      <c r="J33" s="26"/>
      <c r="K33" s="26"/>
    </row>
  </sheetData>
  <sheetProtection algorithmName="SHA-512" hashValue="bJXIj37QenxHrymCg5e+aEctIP/6F5aZtmWn/h1mwjg+GgjI/X9Relfl2oweGvgEIj9Y8BXCnLyQ0Zsyqr8b5g==" saltValue="/6Igt/nw6piAuzhKpTdIgw==" spinCount="100000" sheet="1" objects="1" scenarios="1" selectLockedCells="1"/>
  <protectedRanges>
    <protectedRange sqref="C32:E33" name="Nombre y Firma"/>
    <protectedRange sqref="F24:I30" name="Se cuenta con lo siguiente"/>
    <protectedRange algorithmName="SHA-512" hashValue="fIAlDIsYWxIfLWol+09SiZDvZwtatNyPw1NPdpKAxRSQ0etkQ/ItyW+8n6knA8k2hfy0Gho8uE3EZT3xYPBiSg==" saltValue="HtS/wlmEbJVU4/RBK/brTg==" spinCount="100000" sqref="A7:A20" name="No"/>
    <protectedRange sqref="B7:E20" name="Nombre"/>
    <protectedRange sqref="I7:I20" name="Modalidad"/>
    <protectedRange sqref="J7:K20" name="Medio de Difusión"/>
  </protectedRanges>
  <mergeCells count="49">
    <mergeCell ref="A19:A20"/>
    <mergeCell ref="B19:E20"/>
    <mergeCell ref="J19:K19"/>
    <mergeCell ref="J20:K20"/>
    <mergeCell ref="B21:K21"/>
    <mergeCell ref="A23:K23"/>
    <mergeCell ref="A24:E24"/>
    <mergeCell ref="A28:E28"/>
    <mergeCell ref="A30:E30"/>
    <mergeCell ref="A32:B33"/>
    <mergeCell ref="C32:E32"/>
    <mergeCell ref="C33:E33"/>
    <mergeCell ref="F24:I24"/>
    <mergeCell ref="F28:I28"/>
    <mergeCell ref="F30:I30"/>
    <mergeCell ref="A26:E26"/>
    <mergeCell ref="F26:I26"/>
    <mergeCell ref="B15:E16"/>
    <mergeCell ref="J15:K15"/>
    <mergeCell ref="J16:K16"/>
    <mergeCell ref="A17:A18"/>
    <mergeCell ref="B17:E18"/>
    <mergeCell ref="J17:K17"/>
    <mergeCell ref="J18:K18"/>
    <mergeCell ref="A15:A16"/>
    <mergeCell ref="A11:A12"/>
    <mergeCell ref="B11:E12"/>
    <mergeCell ref="J11:K11"/>
    <mergeCell ref="J12:K12"/>
    <mergeCell ref="A13:A14"/>
    <mergeCell ref="B13:E14"/>
    <mergeCell ref="J13:K13"/>
    <mergeCell ref="J14:K14"/>
    <mergeCell ref="A7:A8"/>
    <mergeCell ref="B7:E8"/>
    <mergeCell ref="J7:K7"/>
    <mergeCell ref="J8:K8"/>
    <mergeCell ref="A9:A10"/>
    <mergeCell ref="B9:E10"/>
    <mergeCell ref="J9:K9"/>
    <mergeCell ref="J10:K10"/>
    <mergeCell ref="A1:K1"/>
    <mergeCell ref="A4:D4"/>
    <mergeCell ref="J4:K4"/>
    <mergeCell ref="B6:E6"/>
    <mergeCell ref="J6:K6"/>
    <mergeCell ref="F4:I4"/>
    <mergeCell ref="A2:B2"/>
    <mergeCell ref="F6:I6"/>
  </mergeCells>
  <dataValidations count="3">
    <dataValidation type="date" allowBlank="1" showInputMessage="1" showErrorMessage="1" errorTitle="Error de fecha" error="La fecha ingresada esta fuera de rango" sqref="L3" xr:uid="{00000000-0002-0000-0300-000000000000}">
      <formula1>43101</formula1>
      <formula2>43555</formula2>
    </dataValidation>
    <dataValidation type="date" allowBlank="1" showInputMessage="1" showErrorMessage="1" errorTitle="Error de fecha" error="La fecha ingresada esta fuera de rango" sqref="K3" xr:uid="{00000000-0002-0000-0300-000001000000}">
      <formula1>43101</formula1>
      <formula2>43465</formula2>
    </dataValidation>
    <dataValidation type="list" allowBlank="1" showInputMessage="1" showErrorMessage="1" sqref="F24:I24 F30:I30 F28:I28 F26:I26" xr:uid="{00000000-0002-0000-0300-000002000000}">
      <formula1>$J$24:$K$24</formula1>
    </dataValidation>
  </dataValidations>
  <pageMargins left="0.65625" right="0.65625" top="0.92708333333333337" bottom="0.57291666666666663" header="0.3" footer="0.3"/>
  <pageSetup paperSize="9" orientation="landscape" r:id="rId1"/>
  <headerFooter>
    <oddHeader>&amp;L&amp;G&amp;C&amp;"-,Negrita"&amp;K05-016COMISIÓN DE TRANSPARENCIA Y ACCESO A LA INFORMACIÓN 
PÚBLICA DEL ESTADO DE CAMPECHE&amp;R&amp;G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3000000}">
          <x14:formula1>
            <xm:f>'F:\[FORMATO INFORME ANUAL_ENERO 2019.xlsx]Hoja3'!#REF!</xm:f>
          </x14:formula1>
          <xm:sqref>E3:J3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FORMULAS</vt:lpstr>
      <vt:lpstr>FORMATO INFORME ANUAL PDP</vt:lpstr>
      <vt:lpstr>INFORME DETALLADO</vt:lpstr>
      <vt:lpstr>ACTIVIDADES EN MATERIA DE PDP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Capacitación-04</dc:creator>
  <cp:lastModifiedBy>Unidadtransparencia</cp:lastModifiedBy>
  <cp:lastPrinted>2020-01-20T19:06:04Z</cp:lastPrinted>
  <dcterms:created xsi:type="dcterms:W3CDTF">2019-11-28T14:31:40Z</dcterms:created>
  <dcterms:modified xsi:type="dcterms:W3CDTF">2020-01-20T19:08:22Z</dcterms:modified>
</cp:coreProperties>
</file>